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" yWindow="3576" windowWidth="18192" windowHeight="9432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H55" i="1" l="1"/>
  <c r="G55" i="1"/>
  <c r="F55" i="1"/>
  <c r="D55" i="1"/>
  <c r="C55" i="1"/>
  <c r="B55" i="1"/>
  <c r="I54" i="1"/>
  <c r="E54" i="1"/>
  <c r="M52" i="1"/>
  <c r="I52" i="1"/>
  <c r="E52" i="1"/>
  <c r="M51" i="1"/>
  <c r="I51" i="1"/>
  <c r="E51" i="1"/>
  <c r="L48" i="1"/>
  <c r="L49" i="1" s="1"/>
  <c r="K48" i="1"/>
  <c r="K49" i="1" s="1"/>
  <c r="J48" i="1"/>
  <c r="J49" i="1" s="1"/>
  <c r="H48" i="1"/>
  <c r="H49" i="1" s="1"/>
  <c r="G48" i="1"/>
  <c r="G49" i="1" s="1"/>
  <c r="F48" i="1"/>
  <c r="F49" i="1" s="1"/>
  <c r="D48" i="1"/>
  <c r="D49" i="1" s="1"/>
  <c r="C48" i="1"/>
  <c r="C49" i="1" s="1"/>
  <c r="B48" i="1"/>
  <c r="B49" i="1" s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5" i="1"/>
  <c r="I35" i="1"/>
  <c r="E35" i="1"/>
  <c r="M34" i="1"/>
  <c r="I34" i="1"/>
  <c r="E34" i="1"/>
  <c r="M32" i="1"/>
  <c r="I32" i="1"/>
  <c r="E32" i="1"/>
  <c r="E48" i="1" l="1"/>
  <c r="I48" i="1"/>
  <c r="M48" i="1"/>
  <c r="K20" i="1"/>
  <c r="J20" i="1"/>
  <c r="H20" i="1"/>
  <c r="G20" i="1"/>
  <c r="F20" i="1"/>
  <c r="D20" i="1"/>
  <c r="C20" i="1"/>
  <c r="B20" i="1"/>
  <c r="L20" i="2"/>
  <c r="K20" i="2"/>
  <c r="J20" i="2"/>
  <c r="H20" i="2"/>
  <c r="G20" i="2"/>
  <c r="F20" i="2"/>
  <c r="D20" i="2"/>
  <c r="C20" i="2"/>
  <c r="B20" i="2"/>
  <c r="H27" i="2" l="1"/>
  <c r="G27" i="2"/>
  <c r="F27" i="2"/>
  <c r="D27" i="2"/>
  <c r="C27" i="2"/>
  <c r="B27" i="2"/>
  <c r="I26" i="2"/>
  <c r="E26" i="2"/>
  <c r="M24" i="2"/>
  <c r="I24" i="2"/>
  <c r="E24" i="2"/>
  <c r="M23" i="2"/>
  <c r="I23" i="2"/>
  <c r="E23" i="2"/>
  <c r="G21" i="2"/>
  <c r="L21" i="2"/>
  <c r="K21" i="2"/>
  <c r="J21" i="2"/>
  <c r="H21" i="2"/>
  <c r="F21" i="2"/>
  <c r="E20" i="2"/>
  <c r="C21" i="2"/>
  <c r="B21" i="2"/>
  <c r="M18" i="2"/>
  <c r="I18" i="2"/>
  <c r="E18" i="2"/>
  <c r="M17" i="2"/>
  <c r="I17" i="2"/>
  <c r="E17" i="2"/>
  <c r="M16" i="2"/>
  <c r="I16" i="2"/>
  <c r="E16" i="2"/>
  <c r="M15" i="2"/>
  <c r="I15" i="2"/>
  <c r="E15" i="2"/>
  <c r="M14" i="2"/>
  <c r="I14" i="2"/>
  <c r="E14" i="2"/>
  <c r="M13" i="2"/>
  <c r="I13" i="2"/>
  <c r="E13" i="2"/>
  <c r="M12" i="2"/>
  <c r="I12" i="2"/>
  <c r="E12" i="2"/>
  <c r="M11" i="2"/>
  <c r="I11" i="2"/>
  <c r="E11" i="2"/>
  <c r="M10" i="2"/>
  <c r="I10" i="2"/>
  <c r="E10" i="2"/>
  <c r="M9" i="2"/>
  <c r="I9" i="2"/>
  <c r="E9" i="2"/>
  <c r="M7" i="2"/>
  <c r="I7" i="2"/>
  <c r="E7" i="2"/>
  <c r="M6" i="2"/>
  <c r="I6" i="2"/>
  <c r="E6" i="2"/>
  <c r="M4" i="2"/>
  <c r="I4" i="2"/>
  <c r="E4" i="2"/>
  <c r="D21" i="2" l="1"/>
  <c r="I20" i="2"/>
  <c r="M20" i="2"/>
  <c r="K27" i="1"/>
  <c r="J27" i="1"/>
  <c r="C27" i="1"/>
  <c r="D27" i="1"/>
  <c r="B27" i="1"/>
  <c r="G21" i="1" l="1"/>
  <c r="H21" i="1"/>
  <c r="F21" i="1"/>
  <c r="C21" i="1"/>
  <c r="B21" i="1"/>
  <c r="I20" i="1"/>
  <c r="E20" i="1"/>
  <c r="D21" i="1" l="1"/>
  <c r="E4" i="1"/>
  <c r="I4" i="1"/>
  <c r="J4" i="1"/>
  <c r="K4" i="1"/>
  <c r="M4" i="1" l="1"/>
  <c r="L26" i="1"/>
  <c r="L27" i="1" s="1"/>
  <c r="K26" i="1"/>
  <c r="J26" i="1"/>
  <c r="K24" i="1"/>
  <c r="J24" i="1"/>
  <c r="K23" i="1"/>
  <c r="J23" i="1"/>
  <c r="K18" i="1"/>
  <c r="J18" i="1"/>
  <c r="K17" i="1"/>
  <c r="J17" i="1"/>
  <c r="K16" i="1"/>
  <c r="J16" i="1"/>
  <c r="K15" i="1"/>
  <c r="J15" i="1"/>
  <c r="M14" i="1"/>
  <c r="K14" i="1"/>
  <c r="J14" i="1"/>
  <c r="K13" i="1"/>
  <c r="J13" i="1"/>
  <c r="K12" i="1"/>
  <c r="J12" i="1"/>
  <c r="K11" i="1"/>
  <c r="J11" i="1"/>
  <c r="K10" i="1"/>
  <c r="J10" i="1"/>
  <c r="K9" i="1"/>
  <c r="J9" i="1"/>
  <c r="K7" i="1"/>
  <c r="J7" i="1"/>
  <c r="K6" i="1"/>
  <c r="J6" i="1"/>
  <c r="M17" i="1"/>
  <c r="M13" i="1"/>
  <c r="I24" i="1"/>
  <c r="I23" i="1"/>
  <c r="I18" i="1"/>
  <c r="I17" i="1"/>
  <c r="I16" i="1"/>
  <c r="I15" i="1"/>
  <c r="I14" i="1"/>
  <c r="I13" i="1"/>
  <c r="I12" i="1"/>
  <c r="I11" i="1"/>
  <c r="I10" i="1"/>
  <c r="I9" i="1"/>
  <c r="I7" i="1"/>
  <c r="I6" i="1"/>
  <c r="E26" i="1"/>
  <c r="E24" i="1"/>
  <c r="E23" i="1"/>
  <c r="E18" i="1"/>
  <c r="E17" i="1"/>
  <c r="E16" i="1"/>
  <c r="E15" i="1"/>
  <c r="E14" i="1"/>
  <c r="E13" i="1"/>
  <c r="E12" i="1"/>
  <c r="E11" i="1"/>
  <c r="E10" i="1"/>
  <c r="E9" i="1"/>
  <c r="E7" i="1"/>
  <c r="E6" i="1"/>
  <c r="L20" i="1" l="1"/>
  <c r="M9" i="1"/>
  <c r="J21" i="1"/>
  <c r="M10" i="1"/>
  <c r="M18" i="1"/>
  <c r="K21" i="1"/>
  <c r="M6" i="1"/>
  <c r="M7" i="1"/>
  <c r="M11" i="1"/>
  <c r="M12" i="1"/>
  <c r="M15" i="1"/>
  <c r="M16" i="1"/>
  <c r="M23" i="1"/>
  <c r="M24" i="1"/>
  <c r="M26" i="1"/>
  <c r="M20" i="1" l="1"/>
  <c r="L21" i="1"/>
</calcChain>
</file>

<file path=xl/sharedStrings.xml><?xml version="1.0" encoding="utf-8"?>
<sst xmlns="http://schemas.openxmlformats.org/spreadsheetml/2006/main" count="105" uniqueCount="31">
  <si>
    <t>Fall 2010</t>
  </si>
  <si>
    <t>Fall 2011</t>
  </si>
  <si>
    <t>Fall 2012</t>
  </si>
  <si>
    <t>Headcount</t>
  </si>
  <si>
    <t>Male</t>
  </si>
  <si>
    <t>Female</t>
  </si>
  <si>
    <t>American Indian or Alaska Native</t>
  </si>
  <si>
    <t>Asian</t>
  </si>
  <si>
    <t>Black or African American</t>
  </si>
  <si>
    <t>Hispanic of any race</t>
  </si>
  <si>
    <t>Native Hawaiian or Other Pacific Islander</t>
  </si>
  <si>
    <t>Nonresident Alien</t>
  </si>
  <si>
    <t>Race and Ethnicity Unknown</t>
  </si>
  <si>
    <t>Refused to Disclose</t>
  </si>
  <si>
    <t>Two or more races</t>
  </si>
  <si>
    <t>White</t>
  </si>
  <si>
    <t>Out-of-state</t>
  </si>
  <si>
    <t>In-state</t>
  </si>
  <si>
    <t>New Freshmen</t>
  </si>
  <si>
    <t>All Undergraduates</t>
  </si>
  <si>
    <t>All Graduates</t>
  </si>
  <si>
    <t>First Generation</t>
  </si>
  <si>
    <t>% Change</t>
  </si>
  <si>
    <t>University Total</t>
  </si>
  <si>
    <t>New Graduate</t>
  </si>
  <si>
    <t>New Transfer</t>
  </si>
  <si>
    <t>Three Year Fall Enrollment Comparison</t>
  </si>
  <si>
    <t>Three Year Fall New Student Comparison</t>
  </si>
  <si>
    <t>Total Students of Color</t>
  </si>
  <si>
    <t>Minority percent of Headcount</t>
  </si>
  <si>
    <t>First Generation percent of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</si>
</sst>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0" fillId="0" borderId="0" xfId="0" applyBorder="1"/>
    <xf numFmtId="0" fontId="2" fillId="2" borderId="12" xfId="0" applyFont="1" applyFill="1" applyBorder="1"/>
    <xf numFmtId="0" fontId="2" fillId="2" borderId="17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5" fillId="3" borderId="15" xfId="0" applyFont="1" applyFill="1" applyBorder="1"/>
    <xf numFmtId="3" fontId="6" fillId="3" borderId="9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0" fontId="5" fillId="3" borderId="17" xfId="0" applyFont="1" applyFill="1" applyBorder="1"/>
    <xf numFmtId="3" fontId="6" fillId="3" borderId="4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0" fontId="5" fillId="3" borderId="19" xfId="0" applyFont="1" applyFill="1" applyBorder="1"/>
    <xf numFmtId="3" fontId="6" fillId="3" borderId="1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5" fillId="3" borderId="13" xfId="0" applyFont="1" applyFill="1" applyBorder="1"/>
    <xf numFmtId="3" fontId="6" fillId="3" borderId="6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6" fillId="3" borderId="4" xfId="0" applyFont="1" applyFill="1" applyBorder="1"/>
    <xf numFmtId="0" fontId="6" fillId="3" borderId="0" xfId="0" applyFont="1" applyFill="1" applyBorder="1"/>
    <xf numFmtId="0" fontId="6" fillId="3" borderId="18" xfId="0" applyFont="1" applyFill="1" applyBorder="1"/>
    <xf numFmtId="3" fontId="6" fillId="3" borderId="23" xfId="0" applyNumberFormat="1" applyFont="1" applyFill="1" applyBorder="1" applyAlignment="1">
      <alignment horizontal="center"/>
    </xf>
    <xf numFmtId="0" fontId="3" fillId="3" borderId="15" xfId="0" applyFont="1" applyFill="1" applyBorder="1"/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3" fillId="3" borderId="17" xfId="0" applyFont="1" applyFill="1" applyBorder="1"/>
    <xf numFmtId="3" fontId="2" fillId="3" borderId="4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3" fillId="3" borderId="19" xfId="0" applyFont="1" applyFill="1" applyBorder="1"/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3" fillId="3" borderId="13" xfId="0" applyFont="1" applyFill="1" applyBorder="1"/>
    <xf numFmtId="3" fontId="2" fillId="3" borderId="6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164" fontId="4" fillId="3" borderId="5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0" xfId="0" applyFont="1" applyFill="1" applyBorder="1"/>
    <xf numFmtId="0" fontId="3" fillId="3" borderId="21" xfId="0" applyFont="1" applyFill="1" applyBorder="1" applyAlignment="1">
      <alignment horizontal="left"/>
    </xf>
    <xf numFmtId="3" fontId="2" fillId="3" borderId="22" xfId="0" applyNumberFormat="1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0" fontId="2" fillId="2" borderId="34" xfId="0" applyFont="1" applyFill="1" applyBorder="1"/>
    <xf numFmtId="3" fontId="6" fillId="3" borderId="34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164" fontId="6" fillId="3" borderId="3" xfId="1" applyNumberFormat="1" applyFont="1" applyFill="1" applyBorder="1" applyAlignment="1">
      <alignment horizontal="center"/>
    </xf>
    <xf numFmtId="0" fontId="6" fillId="2" borderId="34" xfId="0" applyFont="1" applyFill="1" applyBorder="1"/>
    <xf numFmtId="164" fontId="6" fillId="3" borderId="34" xfId="1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164" fontId="6" fillId="3" borderId="8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164" fontId="6" fillId="3" borderId="11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6" fillId="3" borderId="5" xfId="0" applyFont="1" applyFill="1" applyBorder="1"/>
    <xf numFmtId="3" fontId="6" fillId="3" borderId="18" xfId="0" applyNumberFormat="1" applyFont="1" applyFill="1" applyBorder="1" applyAlignment="1">
      <alignment horizontal="center"/>
    </xf>
    <xf numFmtId="164" fontId="6" fillId="3" borderId="20" xfId="1" applyNumberFormat="1" applyFont="1" applyFill="1" applyBorder="1" applyAlignment="1">
      <alignment horizontal="center"/>
    </xf>
    <xf numFmtId="164" fontId="6" fillId="3" borderId="14" xfId="1" applyNumberFormat="1" applyFont="1" applyFill="1" applyBorder="1" applyAlignment="1">
      <alignment horizontal="center"/>
    </xf>
    <xf numFmtId="164" fontId="6" fillId="3" borderId="18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6" fillId="2" borderId="10" xfId="0" applyFont="1" applyFill="1" applyBorder="1"/>
    <xf numFmtId="0" fontId="6" fillId="2" borderId="11" xfId="0" applyFont="1" applyFill="1" applyBorder="1"/>
    <xf numFmtId="164" fontId="6" fillId="3" borderId="0" xfId="1" applyNumberFormat="1" applyFont="1" applyFill="1" applyBorder="1" applyAlignment="1">
      <alignment horizontal="center"/>
    </xf>
    <xf numFmtId="164" fontId="6" fillId="3" borderId="24" xfId="1" applyNumberFormat="1" applyFont="1" applyFill="1" applyBorder="1" applyAlignment="1">
      <alignment horizontal="center"/>
    </xf>
    <xf numFmtId="0" fontId="3" fillId="3" borderId="9" xfId="0" applyFont="1" applyFill="1" applyBorder="1"/>
    <xf numFmtId="3" fontId="6" fillId="3" borderId="11" xfId="0" applyNumberFormat="1" applyFont="1" applyFill="1" applyBorder="1" applyAlignment="1">
      <alignment horizontal="center"/>
    </xf>
    <xf numFmtId="0" fontId="6" fillId="2" borderId="9" xfId="0" applyFont="1" applyFill="1" applyBorder="1"/>
    <xf numFmtId="0" fontId="6" fillId="2" borderId="16" xfId="0" applyFont="1" applyFill="1" applyBorder="1"/>
    <xf numFmtId="164" fontId="6" fillId="3" borderId="16" xfId="1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164" fontId="6" fillId="3" borderId="25" xfId="1" applyNumberFormat="1" applyFont="1" applyFill="1" applyBorder="1" applyAlignment="1">
      <alignment horizontal="center"/>
    </xf>
    <xf numFmtId="164" fontId="6" fillId="3" borderId="33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="80" zoomScaleNormal="80" workbookViewId="0">
      <selection activeCell="L26" sqref="L26"/>
    </sheetView>
  </sheetViews>
  <sheetFormatPr defaultColWidth="9.109375" defaultRowHeight="14.4" x14ac:dyDescent="0.3"/>
  <cols>
    <col min="1" max="1" width="49" style="1" bestFit="1" customWidth="1"/>
    <col min="2" max="4" width="11.33203125" style="1" bestFit="1" customWidth="1"/>
    <col min="5" max="5" width="12" style="1" bestFit="1" customWidth="1"/>
    <col min="6" max="8" width="11.33203125" style="1" bestFit="1" customWidth="1"/>
    <col min="9" max="9" width="12" style="1" bestFit="1" customWidth="1"/>
    <col min="10" max="12" width="11.33203125" style="1" bestFit="1" customWidth="1"/>
    <col min="13" max="13" width="12" style="1" bestFit="1" customWidth="1"/>
    <col min="14" max="17" width="9.6640625" style="1" customWidth="1"/>
    <col min="18" max="16384" width="9.109375" style="1"/>
  </cols>
  <sheetData>
    <row r="1" spans="1:13" s="2" customFormat="1" ht="27" thickBot="1" x14ac:dyDescent="0.45">
      <c r="A1" s="83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8.75" x14ac:dyDescent="0.3">
      <c r="A2" s="3"/>
      <c r="B2" s="86" t="s">
        <v>19</v>
      </c>
      <c r="C2" s="87"/>
      <c r="D2" s="87"/>
      <c r="E2" s="88"/>
      <c r="F2" s="86" t="s">
        <v>20</v>
      </c>
      <c r="G2" s="87"/>
      <c r="H2" s="87"/>
      <c r="I2" s="88"/>
      <c r="J2" s="90" t="s">
        <v>23</v>
      </c>
      <c r="K2" s="91"/>
      <c r="L2" s="91"/>
      <c r="M2" s="92"/>
    </row>
    <row r="3" spans="1:13" ht="18.75" x14ac:dyDescent="0.3">
      <c r="A3" s="4"/>
      <c r="B3" s="5" t="s">
        <v>0</v>
      </c>
      <c r="C3" s="6" t="s">
        <v>1</v>
      </c>
      <c r="D3" s="70" t="s">
        <v>2</v>
      </c>
      <c r="E3" s="71" t="s">
        <v>22</v>
      </c>
      <c r="F3" s="5" t="s">
        <v>0</v>
      </c>
      <c r="G3" s="6" t="s">
        <v>1</v>
      </c>
      <c r="H3" s="70" t="s">
        <v>2</v>
      </c>
      <c r="I3" s="71" t="s">
        <v>22</v>
      </c>
      <c r="J3" s="76" t="s">
        <v>0</v>
      </c>
      <c r="K3" s="70" t="s">
        <v>1</v>
      </c>
      <c r="L3" s="70" t="s">
        <v>2</v>
      </c>
      <c r="M3" s="77" t="s">
        <v>22</v>
      </c>
    </row>
    <row r="4" spans="1:13" ht="18.75" x14ac:dyDescent="0.3">
      <c r="A4" s="26" t="s">
        <v>3</v>
      </c>
      <c r="B4" s="27">
        <v>7950</v>
      </c>
      <c r="C4" s="28">
        <v>8350</v>
      </c>
      <c r="D4" s="9">
        <v>8610</v>
      </c>
      <c r="E4" s="62">
        <f>(D4-C4)/C4</f>
        <v>3.1137724550898204E-2</v>
      </c>
      <c r="F4" s="27">
        <v>1057</v>
      </c>
      <c r="G4" s="28">
        <v>1020</v>
      </c>
      <c r="H4" s="9">
        <v>963</v>
      </c>
      <c r="I4" s="62">
        <f>(H4-G4)/G4</f>
        <v>-5.5882352941176473E-2</v>
      </c>
      <c r="J4" s="8">
        <f>B4+F4</f>
        <v>9007</v>
      </c>
      <c r="K4" s="9">
        <f t="shared" ref="K4:K26" si="0">C4+G4</f>
        <v>9370</v>
      </c>
      <c r="L4" s="9">
        <v>9573</v>
      </c>
      <c r="M4" s="78">
        <f>(L4-K4)/K4</f>
        <v>2.1664887940234794E-2</v>
      </c>
    </row>
    <row r="5" spans="1:13" ht="18.75" x14ac:dyDescent="0.3">
      <c r="A5" s="29"/>
      <c r="B5" s="30"/>
      <c r="C5" s="31"/>
      <c r="D5" s="12"/>
      <c r="E5" s="59"/>
      <c r="F5" s="30"/>
      <c r="G5" s="31"/>
      <c r="H5" s="12"/>
      <c r="I5" s="59"/>
      <c r="J5" s="11"/>
      <c r="K5" s="12"/>
      <c r="L5" s="12"/>
      <c r="M5" s="65"/>
    </row>
    <row r="6" spans="1:13" ht="18.75" x14ac:dyDescent="0.3">
      <c r="A6" s="32" t="s">
        <v>5</v>
      </c>
      <c r="B6" s="33">
        <v>4568</v>
      </c>
      <c r="C6" s="34">
        <v>4701</v>
      </c>
      <c r="D6" s="15">
        <v>4825</v>
      </c>
      <c r="E6" s="56">
        <f t="shared" ref="E6:E7" si="1">(D6-C6)/C6</f>
        <v>2.637736651776218E-2</v>
      </c>
      <c r="F6" s="33">
        <v>795</v>
      </c>
      <c r="G6" s="34">
        <v>768</v>
      </c>
      <c r="H6" s="15">
        <v>715</v>
      </c>
      <c r="I6" s="56">
        <f t="shared" ref="I6:I7" si="2">(H6-G6)/G6</f>
        <v>-6.9010416666666671E-2</v>
      </c>
      <c r="J6" s="14">
        <f t="shared" ref="J6:J26" si="3">B6+F6</f>
        <v>5363</v>
      </c>
      <c r="K6" s="15">
        <f t="shared" si="0"/>
        <v>5469</v>
      </c>
      <c r="L6" s="15">
        <v>5540</v>
      </c>
      <c r="M6" s="66">
        <f t="shared" ref="M6:M7" si="4">(L6-K6)/K6</f>
        <v>1.2982263667946609E-2</v>
      </c>
    </row>
    <row r="7" spans="1:13" ht="18.75" x14ac:dyDescent="0.3">
      <c r="A7" s="35" t="s">
        <v>4</v>
      </c>
      <c r="B7" s="36">
        <v>3382</v>
      </c>
      <c r="C7" s="37">
        <v>3649</v>
      </c>
      <c r="D7" s="18">
        <v>3785</v>
      </c>
      <c r="E7" s="60">
        <f t="shared" si="1"/>
        <v>3.7270485064401206E-2</v>
      </c>
      <c r="F7" s="36">
        <v>262</v>
      </c>
      <c r="G7" s="37">
        <v>252</v>
      </c>
      <c r="H7" s="18">
        <v>248</v>
      </c>
      <c r="I7" s="60">
        <f t="shared" si="2"/>
        <v>-1.5873015873015872E-2</v>
      </c>
      <c r="J7" s="17">
        <f t="shared" si="3"/>
        <v>3644</v>
      </c>
      <c r="K7" s="18">
        <f t="shared" si="0"/>
        <v>3901</v>
      </c>
      <c r="L7" s="18">
        <v>4033</v>
      </c>
      <c r="M7" s="67">
        <f t="shared" si="4"/>
        <v>3.3837477569853884E-2</v>
      </c>
    </row>
    <row r="8" spans="1:13" ht="18.75" x14ac:dyDescent="0.3">
      <c r="A8" s="29"/>
      <c r="B8" s="30"/>
      <c r="C8" s="31"/>
      <c r="D8" s="12"/>
      <c r="E8" s="59"/>
      <c r="F8" s="30"/>
      <c r="G8" s="31"/>
      <c r="H8" s="12"/>
      <c r="I8" s="59"/>
      <c r="J8" s="11"/>
      <c r="K8" s="12"/>
      <c r="L8" s="12"/>
      <c r="M8" s="65"/>
    </row>
    <row r="9" spans="1:13" ht="18.75" x14ac:dyDescent="0.3">
      <c r="A9" s="38" t="s">
        <v>6</v>
      </c>
      <c r="B9" s="33">
        <v>35</v>
      </c>
      <c r="C9" s="34">
        <v>39</v>
      </c>
      <c r="D9" s="15">
        <v>31</v>
      </c>
      <c r="E9" s="56">
        <f t="shared" ref="E9:E18" si="5">(D9-C9)/C9</f>
        <v>-0.20512820512820512</v>
      </c>
      <c r="F9" s="33">
        <v>3</v>
      </c>
      <c r="G9" s="34">
        <v>4</v>
      </c>
      <c r="H9" s="15">
        <v>2</v>
      </c>
      <c r="I9" s="56">
        <f t="shared" ref="I9:I18" si="6">(H9-G9)/G9</f>
        <v>-0.5</v>
      </c>
      <c r="J9" s="14">
        <f t="shared" si="3"/>
        <v>38</v>
      </c>
      <c r="K9" s="15">
        <f t="shared" si="0"/>
        <v>43</v>
      </c>
      <c r="L9" s="15">
        <v>33</v>
      </c>
      <c r="M9" s="66">
        <f t="shared" ref="M9:M18" si="7">(L9-K9)/K9</f>
        <v>-0.23255813953488372</v>
      </c>
    </row>
    <row r="10" spans="1:13" ht="18.75" x14ac:dyDescent="0.3">
      <c r="A10" s="39" t="s">
        <v>7</v>
      </c>
      <c r="B10" s="30">
        <v>153</v>
      </c>
      <c r="C10" s="31">
        <v>149</v>
      </c>
      <c r="D10" s="12">
        <v>151</v>
      </c>
      <c r="E10" s="61">
        <f t="shared" si="5"/>
        <v>1.3422818791946308E-2</v>
      </c>
      <c r="F10" s="30">
        <v>9</v>
      </c>
      <c r="G10" s="31">
        <v>11</v>
      </c>
      <c r="H10" s="12">
        <v>10</v>
      </c>
      <c r="I10" s="61">
        <f t="shared" si="6"/>
        <v>-9.0909090909090912E-2</v>
      </c>
      <c r="J10" s="11">
        <f t="shared" si="3"/>
        <v>162</v>
      </c>
      <c r="K10" s="12">
        <f t="shared" si="0"/>
        <v>160</v>
      </c>
      <c r="L10" s="12">
        <v>161</v>
      </c>
      <c r="M10" s="68">
        <f t="shared" si="7"/>
        <v>6.2500000000000003E-3</v>
      </c>
    </row>
    <row r="11" spans="1:13" ht="18.75" x14ac:dyDescent="0.3">
      <c r="A11" s="39" t="s">
        <v>8</v>
      </c>
      <c r="B11" s="30">
        <v>463</v>
      </c>
      <c r="C11" s="31">
        <v>557</v>
      </c>
      <c r="D11" s="12">
        <v>650</v>
      </c>
      <c r="E11" s="61">
        <f t="shared" si="5"/>
        <v>0.16696588868940754</v>
      </c>
      <c r="F11" s="30">
        <v>59</v>
      </c>
      <c r="G11" s="31">
        <v>64</v>
      </c>
      <c r="H11" s="12">
        <v>58</v>
      </c>
      <c r="I11" s="61">
        <f t="shared" si="6"/>
        <v>-9.375E-2</v>
      </c>
      <c r="J11" s="11">
        <f t="shared" si="3"/>
        <v>522</v>
      </c>
      <c r="K11" s="12">
        <f t="shared" si="0"/>
        <v>621</v>
      </c>
      <c r="L11" s="12">
        <v>708</v>
      </c>
      <c r="M11" s="68">
        <f t="shared" si="7"/>
        <v>0.14009661835748793</v>
      </c>
    </row>
    <row r="12" spans="1:13" ht="18.75" x14ac:dyDescent="0.3">
      <c r="A12" s="39" t="s">
        <v>9</v>
      </c>
      <c r="B12" s="30">
        <v>222</v>
      </c>
      <c r="C12" s="31">
        <v>256</v>
      </c>
      <c r="D12" s="12">
        <v>342</v>
      </c>
      <c r="E12" s="61">
        <f t="shared" si="5"/>
        <v>0.3359375</v>
      </c>
      <c r="F12" s="30">
        <v>20</v>
      </c>
      <c r="G12" s="31">
        <v>14</v>
      </c>
      <c r="H12" s="12">
        <v>10</v>
      </c>
      <c r="I12" s="61">
        <f t="shared" si="6"/>
        <v>-0.2857142857142857</v>
      </c>
      <c r="J12" s="11">
        <f t="shared" si="3"/>
        <v>242</v>
      </c>
      <c r="K12" s="12">
        <f t="shared" si="0"/>
        <v>270</v>
      </c>
      <c r="L12" s="12">
        <v>352</v>
      </c>
      <c r="M12" s="68">
        <f t="shared" si="7"/>
        <v>0.3037037037037037</v>
      </c>
    </row>
    <row r="13" spans="1:13" ht="18.75" x14ac:dyDescent="0.3">
      <c r="A13" s="39" t="s">
        <v>10</v>
      </c>
      <c r="B13" s="30">
        <v>17</v>
      </c>
      <c r="C13" s="31">
        <v>29</v>
      </c>
      <c r="D13" s="12">
        <v>24</v>
      </c>
      <c r="E13" s="61">
        <f t="shared" si="5"/>
        <v>-0.17241379310344829</v>
      </c>
      <c r="F13" s="30">
        <v>1</v>
      </c>
      <c r="G13" s="31">
        <v>2</v>
      </c>
      <c r="H13" s="12">
        <v>3</v>
      </c>
      <c r="I13" s="61">
        <f t="shared" si="6"/>
        <v>0.5</v>
      </c>
      <c r="J13" s="11">
        <f t="shared" si="3"/>
        <v>18</v>
      </c>
      <c r="K13" s="12">
        <f t="shared" si="0"/>
        <v>31</v>
      </c>
      <c r="L13" s="12">
        <v>27</v>
      </c>
      <c r="M13" s="68">
        <f t="shared" si="7"/>
        <v>-0.12903225806451613</v>
      </c>
    </row>
    <row r="14" spans="1:13" ht="18.75" x14ac:dyDescent="0.3">
      <c r="A14" s="39" t="s">
        <v>11</v>
      </c>
      <c r="B14" s="30">
        <v>50</v>
      </c>
      <c r="C14" s="31">
        <v>50</v>
      </c>
      <c r="D14" s="12">
        <v>59</v>
      </c>
      <c r="E14" s="61">
        <f t="shared" si="5"/>
        <v>0.18</v>
      </c>
      <c r="F14" s="30">
        <v>17</v>
      </c>
      <c r="G14" s="31">
        <v>11</v>
      </c>
      <c r="H14" s="12">
        <v>14</v>
      </c>
      <c r="I14" s="61">
        <f t="shared" si="6"/>
        <v>0.27272727272727271</v>
      </c>
      <c r="J14" s="11">
        <f t="shared" si="3"/>
        <v>67</v>
      </c>
      <c r="K14" s="12">
        <f t="shared" si="0"/>
        <v>61</v>
      </c>
      <c r="L14" s="12">
        <v>73</v>
      </c>
      <c r="M14" s="68">
        <f t="shared" si="7"/>
        <v>0.19672131147540983</v>
      </c>
    </row>
    <row r="15" spans="1:13" ht="18.75" x14ac:dyDescent="0.3">
      <c r="A15" s="39" t="s">
        <v>12</v>
      </c>
      <c r="B15" s="30">
        <v>120</v>
      </c>
      <c r="C15" s="31">
        <v>92</v>
      </c>
      <c r="D15" s="12">
        <v>59</v>
      </c>
      <c r="E15" s="61">
        <f t="shared" si="5"/>
        <v>-0.35869565217391303</v>
      </c>
      <c r="F15" s="30">
        <v>7</v>
      </c>
      <c r="G15" s="31">
        <v>6</v>
      </c>
      <c r="H15" s="12">
        <v>6</v>
      </c>
      <c r="I15" s="61">
        <f t="shared" si="6"/>
        <v>0</v>
      </c>
      <c r="J15" s="11">
        <f t="shared" si="3"/>
        <v>127</v>
      </c>
      <c r="K15" s="12">
        <f t="shared" si="0"/>
        <v>98</v>
      </c>
      <c r="L15" s="12">
        <v>65</v>
      </c>
      <c r="M15" s="68">
        <f t="shared" si="7"/>
        <v>-0.33673469387755101</v>
      </c>
    </row>
    <row r="16" spans="1:13" ht="18.75" x14ac:dyDescent="0.3">
      <c r="A16" s="39" t="s">
        <v>13</v>
      </c>
      <c r="B16" s="30">
        <v>21</v>
      </c>
      <c r="C16" s="31">
        <v>38</v>
      </c>
      <c r="D16" s="12">
        <v>60</v>
      </c>
      <c r="E16" s="61">
        <f t="shared" si="5"/>
        <v>0.57894736842105265</v>
      </c>
      <c r="F16" s="30">
        <v>6</v>
      </c>
      <c r="G16" s="31">
        <v>12</v>
      </c>
      <c r="H16" s="12">
        <v>15</v>
      </c>
      <c r="I16" s="61">
        <f t="shared" si="6"/>
        <v>0.25</v>
      </c>
      <c r="J16" s="11">
        <f t="shared" si="3"/>
        <v>27</v>
      </c>
      <c r="K16" s="12">
        <f t="shared" si="0"/>
        <v>50</v>
      </c>
      <c r="L16" s="12">
        <v>75</v>
      </c>
      <c r="M16" s="68">
        <f t="shared" si="7"/>
        <v>0.5</v>
      </c>
    </row>
    <row r="17" spans="1:13" ht="18.75" x14ac:dyDescent="0.3">
      <c r="A17" s="39" t="s">
        <v>14</v>
      </c>
      <c r="B17" s="30">
        <v>66</v>
      </c>
      <c r="C17" s="31">
        <v>139</v>
      </c>
      <c r="D17" s="12">
        <v>232</v>
      </c>
      <c r="E17" s="61">
        <f t="shared" si="5"/>
        <v>0.6690647482014388</v>
      </c>
      <c r="F17" s="30">
        <v>1</v>
      </c>
      <c r="G17" s="31">
        <v>5</v>
      </c>
      <c r="H17" s="12">
        <v>8</v>
      </c>
      <c r="I17" s="61">
        <f t="shared" si="6"/>
        <v>0.6</v>
      </c>
      <c r="J17" s="11">
        <f t="shared" si="3"/>
        <v>67</v>
      </c>
      <c r="K17" s="12">
        <f t="shared" si="0"/>
        <v>144</v>
      </c>
      <c r="L17" s="12">
        <v>240</v>
      </c>
      <c r="M17" s="68">
        <f t="shared" si="7"/>
        <v>0.66666666666666663</v>
      </c>
    </row>
    <row r="18" spans="1:13" ht="18.75" x14ac:dyDescent="0.3">
      <c r="A18" s="41" t="s">
        <v>15</v>
      </c>
      <c r="B18" s="36">
        <v>6803</v>
      </c>
      <c r="C18" s="37">
        <v>7001</v>
      </c>
      <c r="D18" s="18">
        <v>7002</v>
      </c>
      <c r="E18" s="60">
        <f t="shared" si="5"/>
        <v>1.4283673760891302E-4</v>
      </c>
      <c r="F18" s="36">
        <v>934</v>
      </c>
      <c r="G18" s="37">
        <v>891</v>
      </c>
      <c r="H18" s="18">
        <v>837</v>
      </c>
      <c r="I18" s="60">
        <f t="shared" si="6"/>
        <v>-6.0606060606060608E-2</v>
      </c>
      <c r="J18" s="17">
        <f t="shared" si="3"/>
        <v>7737</v>
      </c>
      <c r="K18" s="18">
        <f t="shared" si="0"/>
        <v>7892</v>
      </c>
      <c r="L18" s="18">
        <v>7839</v>
      </c>
      <c r="M18" s="67">
        <f t="shared" si="7"/>
        <v>-6.7156614292954893E-3</v>
      </c>
    </row>
    <row r="19" spans="1:13" s="2" customFormat="1" ht="18" x14ac:dyDescent="0.35">
      <c r="A19" s="69"/>
      <c r="B19" s="27"/>
      <c r="C19" s="28"/>
      <c r="D19" s="9"/>
      <c r="E19" s="62"/>
      <c r="F19" s="27"/>
      <c r="G19" s="28"/>
      <c r="H19" s="9"/>
      <c r="I19" s="62"/>
      <c r="J19" s="8"/>
      <c r="K19" s="9"/>
      <c r="L19" s="9"/>
      <c r="M19" s="62"/>
    </row>
    <row r="20" spans="1:13" s="2" customFormat="1" ht="18" x14ac:dyDescent="0.35">
      <c r="A20" s="20" t="s">
        <v>28</v>
      </c>
      <c r="B20" s="11">
        <f>B9+B10+B11+B12+B13+B17</f>
        <v>956</v>
      </c>
      <c r="C20" s="12">
        <f t="shared" ref="C20:D20" si="8">C9+C10+C11+C12+C13+C17</f>
        <v>1169</v>
      </c>
      <c r="D20" s="12">
        <f t="shared" si="8"/>
        <v>1430</v>
      </c>
      <c r="E20" s="61">
        <f>(D20-C20)/C20</f>
        <v>0.223267750213858</v>
      </c>
      <c r="F20" s="11">
        <f>F9+F10+F11+F12+F13+F17</f>
        <v>93</v>
      </c>
      <c r="G20" s="12">
        <f t="shared" ref="G20:H20" si="9">G9+G10+G11+G12+G13+G17</f>
        <v>100</v>
      </c>
      <c r="H20" s="12">
        <f t="shared" si="9"/>
        <v>91</v>
      </c>
      <c r="I20" s="61">
        <f>(H20-G20)/G20</f>
        <v>-0.09</v>
      </c>
      <c r="J20" s="11">
        <f>J9+J10+J11+J12+J13+J17</f>
        <v>1049</v>
      </c>
      <c r="K20" s="12">
        <f t="shared" ref="K20:L20" si="10">K9+K10+K11+K12+K13+K17</f>
        <v>1269</v>
      </c>
      <c r="L20" s="12">
        <f t="shared" si="10"/>
        <v>1521</v>
      </c>
      <c r="M20" s="68">
        <f>(L20-K20)/K20</f>
        <v>0.19858156028368795</v>
      </c>
    </row>
    <row r="21" spans="1:13" s="2" customFormat="1" ht="18" x14ac:dyDescent="0.35">
      <c r="A21" s="20" t="s">
        <v>29</v>
      </c>
      <c r="B21" s="47">
        <f>SUM(B20/B4)</f>
        <v>0.12025157232704403</v>
      </c>
      <c r="C21" s="48">
        <f t="shared" ref="C21:F21" si="11">SUM(C20/C4)</f>
        <v>0.14000000000000001</v>
      </c>
      <c r="D21" s="72">
        <f t="shared" si="11"/>
        <v>0.16608594657375145</v>
      </c>
      <c r="E21" s="61"/>
      <c r="F21" s="47">
        <f t="shared" si="11"/>
        <v>8.7984862819299903E-2</v>
      </c>
      <c r="G21" s="48">
        <f t="shared" ref="G21" si="12">SUM(G20/G4)</f>
        <v>9.8039215686274508E-2</v>
      </c>
      <c r="H21" s="72">
        <f t="shared" ref="H21" si="13">SUM(H20/H4)</f>
        <v>9.4496365524402909E-2</v>
      </c>
      <c r="I21" s="61"/>
      <c r="J21" s="72">
        <f t="shared" ref="J21" si="14">SUM(J20/J4)</f>
        <v>0.11646497168868658</v>
      </c>
      <c r="K21" s="72">
        <f t="shared" ref="K21" si="15">SUM(K20/K4)</f>
        <v>0.13543223052294556</v>
      </c>
      <c r="L21" s="72">
        <f t="shared" ref="L21" si="16">SUM(L20/L4)</f>
        <v>0.15888436226888122</v>
      </c>
      <c r="M21" s="68"/>
    </row>
    <row r="22" spans="1:13" ht="18" x14ac:dyDescent="0.35">
      <c r="A22" s="74"/>
      <c r="B22" s="27"/>
      <c r="C22" s="28"/>
      <c r="D22" s="9"/>
      <c r="E22" s="75"/>
      <c r="F22" s="27"/>
      <c r="G22" s="28"/>
      <c r="H22" s="9"/>
      <c r="I22" s="75"/>
      <c r="J22" s="8"/>
      <c r="K22" s="9"/>
      <c r="L22" s="9"/>
      <c r="M22" s="75"/>
    </row>
    <row r="23" spans="1:13" ht="18" x14ac:dyDescent="0.35">
      <c r="A23" s="38" t="s">
        <v>17</v>
      </c>
      <c r="B23" s="33">
        <v>7491</v>
      </c>
      <c r="C23" s="34">
        <v>7898</v>
      </c>
      <c r="D23" s="15">
        <v>8145</v>
      </c>
      <c r="E23" s="56">
        <f t="shared" ref="E23:E24" si="17">(D23-C23)/C23</f>
        <v>3.127374018738921E-2</v>
      </c>
      <c r="F23" s="33">
        <v>933</v>
      </c>
      <c r="G23" s="34">
        <v>889</v>
      </c>
      <c r="H23" s="15">
        <v>827</v>
      </c>
      <c r="I23" s="56">
        <f t="shared" ref="I23:I24" si="18">(H23-G23)/G23</f>
        <v>-6.9741282339707542E-2</v>
      </c>
      <c r="J23" s="14">
        <f t="shared" si="3"/>
        <v>8424</v>
      </c>
      <c r="K23" s="15">
        <f t="shared" si="0"/>
        <v>8787</v>
      </c>
      <c r="L23" s="15">
        <v>8972</v>
      </c>
      <c r="M23" s="66">
        <f t="shared" ref="M23:M26" si="19">(L23-K23)/K23</f>
        <v>2.1053829520883124E-2</v>
      </c>
    </row>
    <row r="24" spans="1:13" ht="18" x14ac:dyDescent="0.35">
      <c r="A24" s="41" t="s">
        <v>16</v>
      </c>
      <c r="B24" s="36">
        <v>459</v>
      </c>
      <c r="C24" s="37">
        <v>452</v>
      </c>
      <c r="D24" s="18">
        <v>465</v>
      </c>
      <c r="E24" s="60">
        <f t="shared" si="17"/>
        <v>2.8761061946902654E-2</v>
      </c>
      <c r="F24" s="36">
        <v>124</v>
      </c>
      <c r="G24" s="37">
        <v>131</v>
      </c>
      <c r="H24" s="18">
        <v>136</v>
      </c>
      <c r="I24" s="60">
        <f t="shared" si="18"/>
        <v>3.8167938931297711E-2</v>
      </c>
      <c r="J24" s="17">
        <f t="shared" si="3"/>
        <v>583</v>
      </c>
      <c r="K24" s="18">
        <f t="shared" si="0"/>
        <v>583</v>
      </c>
      <c r="L24" s="18">
        <v>601</v>
      </c>
      <c r="M24" s="67">
        <f t="shared" si="19"/>
        <v>3.0874785591766724E-2</v>
      </c>
    </row>
    <row r="25" spans="1:13" ht="18" x14ac:dyDescent="0.35">
      <c r="A25" s="29"/>
      <c r="B25" s="42"/>
      <c r="C25" s="43"/>
      <c r="D25" s="23"/>
      <c r="E25" s="64"/>
      <c r="F25" s="42"/>
      <c r="G25" s="43"/>
      <c r="H25" s="23"/>
      <c r="I25" s="64"/>
      <c r="J25" s="22"/>
      <c r="K25" s="23"/>
      <c r="L25" s="23"/>
      <c r="M25" s="24"/>
    </row>
    <row r="26" spans="1:13" ht="18.600000000000001" thickBot="1" x14ac:dyDescent="0.4">
      <c r="A26" s="44" t="s">
        <v>21</v>
      </c>
      <c r="B26" s="45">
        <v>2048</v>
      </c>
      <c r="C26" s="46">
        <v>2222</v>
      </c>
      <c r="D26" s="25">
        <v>2449</v>
      </c>
      <c r="E26" s="73">
        <f>(D26-C26)/C26</f>
        <v>0.10216021602160216</v>
      </c>
      <c r="F26" s="45"/>
      <c r="G26" s="46"/>
      <c r="H26" s="25"/>
      <c r="I26" s="73"/>
      <c r="J26" s="79">
        <f t="shared" si="3"/>
        <v>2048</v>
      </c>
      <c r="K26" s="15">
        <f t="shared" si="0"/>
        <v>2222</v>
      </c>
      <c r="L26" s="25">
        <f t="shared" ref="L26" si="20">D26+H26</f>
        <v>2449</v>
      </c>
      <c r="M26" s="80">
        <f t="shared" si="19"/>
        <v>0.10216021602160216</v>
      </c>
    </row>
    <row r="27" spans="1:13" s="2" customFormat="1" ht="18" x14ac:dyDescent="0.35">
      <c r="A27" s="20" t="s">
        <v>30</v>
      </c>
      <c r="B27" s="47">
        <f>SUM(B26/B4)</f>
        <v>0.25761006289308175</v>
      </c>
      <c r="C27" s="48">
        <f t="shared" ref="C27:D27" si="21">SUM(C26/C4)</f>
        <v>0.26610778443113775</v>
      </c>
      <c r="D27" s="48">
        <f t="shared" si="21"/>
        <v>0.28443670150987221</v>
      </c>
      <c r="E27" s="40"/>
      <c r="F27" s="47"/>
      <c r="G27" s="48"/>
      <c r="H27" s="49"/>
      <c r="I27" s="40"/>
      <c r="J27" s="81">
        <f t="shared" ref="J27:L27" si="22">SUM(J26/J4)</f>
        <v>0.22737870545131564</v>
      </c>
      <c r="K27" s="82">
        <f t="shared" si="22"/>
        <v>0.23713980789754535</v>
      </c>
      <c r="L27" s="72">
        <f t="shared" si="22"/>
        <v>0.25582367074062468</v>
      </c>
      <c r="M27" s="68"/>
    </row>
    <row r="28" spans="1:13" ht="15" thickBot="1" x14ac:dyDescent="0.35"/>
    <row r="29" spans="1:13" s="2" customFormat="1" ht="26.4" thickBot="1" x14ac:dyDescent="0.55000000000000004">
      <c r="A29" s="83" t="s">
        <v>27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3" ht="18" x14ac:dyDescent="0.35">
      <c r="A30" s="3"/>
      <c r="B30" s="86" t="s">
        <v>18</v>
      </c>
      <c r="C30" s="87"/>
      <c r="D30" s="87"/>
      <c r="E30" s="88"/>
      <c r="F30" s="86" t="s">
        <v>25</v>
      </c>
      <c r="G30" s="87"/>
      <c r="H30" s="87"/>
      <c r="I30" s="88"/>
      <c r="J30" s="86" t="s">
        <v>24</v>
      </c>
      <c r="K30" s="87"/>
      <c r="L30" s="87"/>
      <c r="M30" s="89"/>
    </row>
    <row r="31" spans="1:13" ht="18" x14ac:dyDescent="0.35">
      <c r="A31" s="4"/>
      <c r="B31" s="52" t="s">
        <v>0</v>
      </c>
      <c r="C31" s="52" t="s">
        <v>1</v>
      </c>
      <c r="D31" s="57" t="s">
        <v>2</v>
      </c>
      <c r="E31" s="57" t="s">
        <v>22</v>
      </c>
      <c r="F31" s="52" t="s">
        <v>0</v>
      </c>
      <c r="G31" s="52" t="s">
        <v>1</v>
      </c>
      <c r="H31" s="57" t="s">
        <v>2</v>
      </c>
      <c r="I31" s="57" t="s">
        <v>22</v>
      </c>
      <c r="J31" s="52" t="s">
        <v>0</v>
      </c>
      <c r="K31" s="52" t="s">
        <v>1</v>
      </c>
      <c r="L31" s="57" t="s">
        <v>2</v>
      </c>
      <c r="M31" s="57" t="s">
        <v>22</v>
      </c>
    </row>
    <row r="32" spans="1:13" ht="18" x14ac:dyDescent="0.35">
      <c r="A32" s="7" t="s">
        <v>3</v>
      </c>
      <c r="B32" s="53">
        <v>1837</v>
      </c>
      <c r="C32" s="53">
        <v>2035</v>
      </c>
      <c r="D32" s="53">
        <v>2053</v>
      </c>
      <c r="E32" s="58">
        <f>(D32-C32)/C32</f>
        <v>8.8452088452088459E-3</v>
      </c>
      <c r="F32" s="53">
        <v>700</v>
      </c>
      <c r="G32" s="53">
        <v>818</v>
      </c>
      <c r="H32" s="53">
        <v>803</v>
      </c>
      <c r="I32" s="58">
        <f>(H32-G32)/G32</f>
        <v>-1.8337408312958436E-2</v>
      </c>
      <c r="J32" s="53">
        <v>281</v>
      </c>
      <c r="K32" s="53">
        <v>288</v>
      </c>
      <c r="L32" s="53">
        <v>382</v>
      </c>
      <c r="M32" s="58">
        <f>(L32-K32)/K32</f>
        <v>0.3263888888888889</v>
      </c>
    </row>
    <row r="33" spans="1:13" ht="18" x14ac:dyDescent="0.35">
      <c r="A33" s="10"/>
      <c r="B33" s="11"/>
      <c r="C33" s="12"/>
      <c r="D33" s="12"/>
      <c r="E33" s="59"/>
      <c r="F33" s="11"/>
      <c r="G33" s="12"/>
      <c r="H33" s="12"/>
      <c r="I33" s="59"/>
      <c r="J33" s="11"/>
      <c r="K33" s="12"/>
      <c r="L33" s="12"/>
      <c r="M33" s="65"/>
    </row>
    <row r="34" spans="1:13" ht="18" x14ac:dyDescent="0.35">
      <c r="A34" s="13" t="s">
        <v>5</v>
      </c>
      <c r="B34" s="14">
        <v>1068</v>
      </c>
      <c r="C34" s="15">
        <v>1145</v>
      </c>
      <c r="D34" s="15">
        <v>1167</v>
      </c>
      <c r="E34" s="56">
        <f>(D34-C34)/C34</f>
        <v>1.9213973799126639E-2</v>
      </c>
      <c r="F34" s="14">
        <v>337</v>
      </c>
      <c r="G34" s="15">
        <v>415</v>
      </c>
      <c r="H34" s="15">
        <v>424</v>
      </c>
      <c r="I34" s="56">
        <f t="shared" ref="I34:I35" si="23">(H34-G34)/G34</f>
        <v>2.1686746987951807E-2</v>
      </c>
      <c r="J34" s="14">
        <v>202</v>
      </c>
      <c r="K34" s="15">
        <v>222</v>
      </c>
      <c r="L34" s="15">
        <v>280</v>
      </c>
      <c r="M34" s="66">
        <f t="shared" ref="M34:M35" si="24">(L34-K34)/K34</f>
        <v>0.26126126126126126</v>
      </c>
    </row>
    <row r="35" spans="1:13" ht="18" x14ac:dyDescent="0.35">
      <c r="A35" s="16" t="s">
        <v>4</v>
      </c>
      <c r="B35" s="17">
        <v>769</v>
      </c>
      <c r="C35" s="18">
        <v>890</v>
      </c>
      <c r="D35" s="18">
        <v>886</v>
      </c>
      <c r="E35" s="60">
        <f t="shared" ref="E35" si="25">(D35-C35)/C35</f>
        <v>-4.4943820224719105E-3</v>
      </c>
      <c r="F35" s="17">
        <v>363</v>
      </c>
      <c r="G35" s="18">
        <v>403</v>
      </c>
      <c r="H35" s="18">
        <v>379</v>
      </c>
      <c r="I35" s="60">
        <f t="shared" si="23"/>
        <v>-5.9553349875930521E-2</v>
      </c>
      <c r="J35" s="17">
        <v>79</v>
      </c>
      <c r="K35" s="18">
        <v>66</v>
      </c>
      <c r="L35" s="18">
        <v>102</v>
      </c>
      <c r="M35" s="67">
        <f t="shared" si="24"/>
        <v>0.54545454545454541</v>
      </c>
    </row>
    <row r="36" spans="1:13" ht="18" x14ac:dyDescent="0.35">
      <c r="A36" s="10"/>
      <c r="B36" s="11"/>
      <c r="C36" s="12"/>
      <c r="D36" s="12"/>
      <c r="E36" s="59"/>
      <c r="F36" s="11"/>
      <c r="G36" s="12"/>
      <c r="H36" s="12"/>
      <c r="I36" s="59"/>
      <c r="J36" s="11"/>
      <c r="K36" s="12"/>
      <c r="L36" s="12"/>
      <c r="M36" s="65"/>
    </row>
    <row r="37" spans="1:13" ht="18" x14ac:dyDescent="0.35">
      <c r="A37" s="19" t="s">
        <v>6</v>
      </c>
      <c r="B37" s="14">
        <v>15</v>
      </c>
      <c r="C37" s="15">
        <v>9</v>
      </c>
      <c r="D37" s="15">
        <v>3</v>
      </c>
      <c r="E37" s="56">
        <f t="shared" ref="E37:E46" si="26">(D37-C37)/C37</f>
        <v>-0.66666666666666663</v>
      </c>
      <c r="F37" s="14">
        <v>3</v>
      </c>
      <c r="G37" s="15">
        <v>3</v>
      </c>
      <c r="H37" s="15">
        <v>1</v>
      </c>
      <c r="I37" s="56">
        <f t="shared" ref="I37:I40" si="27">(H37-G37)/G37</f>
        <v>-0.66666666666666663</v>
      </c>
      <c r="J37" s="14">
        <v>1</v>
      </c>
      <c r="K37" s="15">
        <v>2</v>
      </c>
      <c r="L37" s="15">
        <v>0</v>
      </c>
      <c r="M37" s="66">
        <f t="shared" ref="M37:M40" si="28">(L37-K37)/K37</f>
        <v>-1</v>
      </c>
    </row>
    <row r="38" spans="1:13" ht="18" x14ac:dyDescent="0.35">
      <c r="A38" s="20" t="s">
        <v>7</v>
      </c>
      <c r="B38" s="11">
        <v>30</v>
      </c>
      <c r="C38" s="12">
        <v>48</v>
      </c>
      <c r="D38" s="12">
        <v>42</v>
      </c>
      <c r="E38" s="61">
        <f t="shared" si="26"/>
        <v>-0.125</v>
      </c>
      <c r="F38" s="11">
        <v>9</v>
      </c>
      <c r="G38" s="12">
        <v>15</v>
      </c>
      <c r="H38" s="12">
        <v>14</v>
      </c>
      <c r="I38" s="61">
        <f t="shared" si="27"/>
        <v>-6.6666666666666666E-2</v>
      </c>
      <c r="J38" s="11">
        <v>2</v>
      </c>
      <c r="K38" s="12">
        <v>5</v>
      </c>
      <c r="L38" s="12">
        <v>3</v>
      </c>
      <c r="M38" s="68">
        <f t="shared" si="28"/>
        <v>-0.4</v>
      </c>
    </row>
    <row r="39" spans="1:13" ht="18" x14ac:dyDescent="0.35">
      <c r="A39" s="20" t="s">
        <v>8</v>
      </c>
      <c r="B39" s="11">
        <v>98</v>
      </c>
      <c r="C39" s="12">
        <v>190</v>
      </c>
      <c r="D39" s="12">
        <v>197</v>
      </c>
      <c r="E39" s="61">
        <f t="shared" si="26"/>
        <v>3.6842105263157891E-2</v>
      </c>
      <c r="F39" s="11">
        <v>59</v>
      </c>
      <c r="G39" s="12">
        <v>63</v>
      </c>
      <c r="H39" s="12">
        <v>63</v>
      </c>
      <c r="I39" s="61">
        <f t="shared" si="27"/>
        <v>0</v>
      </c>
      <c r="J39" s="11">
        <v>18</v>
      </c>
      <c r="K39" s="12">
        <v>17</v>
      </c>
      <c r="L39" s="12">
        <v>22</v>
      </c>
      <c r="M39" s="68">
        <f t="shared" si="28"/>
        <v>0.29411764705882354</v>
      </c>
    </row>
    <row r="40" spans="1:13" ht="18" x14ac:dyDescent="0.35">
      <c r="A40" s="20" t="s">
        <v>9</v>
      </c>
      <c r="B40" s="11">
        <v>56</v>
      </c>
      <c r="C40" s="12">
        <v>82</v>
      </c>
      <c r="D40" s="12">
        <v>139</v>
      </c>
      <c r="E40" s="61">
        <f t="shared" si="26"/>
        <v>0.69512195121951215</v>
      </c>
      <c r="F40" s="11">
        <v>14</v>
      </c>
      <c r="G40" s="12">
        <v>20</v>
      </c>
      <c r="H40" s="12">
        <v>26</v>
      </c>
      <c r="I40" s="61">
        <f t="shared" si="27"/>
        <v>0.3</v>
      </c>
      <c r="J40" s="11">
        <v>3</v>
      </c>
      <c r="K40" s="12">
        <v>3</v>
      </c>
      <c r="L40" s="12">
        <v>5</v>
      </c>
      <c r="M40" s="68">
        <f t="shared" si="28"/>
        <v>0.66666666666666663</v>
      </c>
    </row>
    <row r="41" spans="1:13" ht="18" x14ac:dyDescent="0.35">
      <c r="A41" s="20" t="s">
        <v>10</v>
      </c>
      <c r="B41" s="11">
        <v>10</v>
      </c>
      <c r="C41" s="12">
        <v>12</v>
      </c>
      <c r="D41" s="12">
        <v>3</v>
      </c>
      <c r="E41" s="61">
        <f t="shared" si="26"/>
        <v>-0.75</v>
      </c>
      <c r="F41" s="11">
        <v>2</v>
      </c>
      <c r="G41" s="12">
        <v>1</v>
      </c>
      <c r="H41" s="12">
        <v>0</v>
      </c>
      <c r="I41" s="61">
        <f>(H41-G41)/G41</f>
        <v>-1</v>
      </c>
      <c r="J41" s="11">
        <v>1</v>
      </c>
      <c r="K41" s="12">
        <v>1</v>
      </c>
      <c r="L41" s="12">
        <v>1</v>
      </c>
      <c r="M41" s="68">
        <f>(L41-K41)/K41</f>
        <v>0</v>
      </c>
    </row>
    <row r="42" spans="1:13" ht="18" x14ac:dyDescent="0.35">
      <c r="A42" s="20" t="s">
        <v>11</v>
      </c>
      <c r="B42" s="11">
        <v>12</v>
      </c>
      <c r="C42" s="12">
        <v>6</v>
      </c>
      <c r="D42" s="12">
        <v>15</v>
      </c>
      <c r="E42" s="61">
        <f t="shared" si="26"/>
        <v>1.5</v>
      </c>
      <c r="F42" s="11">
        <v>9</v>
      </c>
      <c r="G42" s="12">
        <v>7</v>
      </c>
      <c r="H42" s="12">
        <v>2</v>
      </c>
      <c r="I42" s="61">
        <f t="shared" ref="I42" si="29">(H42-G42)/G42</f>
        <v>-0.7142857142857143</v>
      </c>
      <c r="J42" s="11">
        <v>8</v>
      </c>
      <c r="K42" s="12">
        <v>2</v>
      </c>
      <c r="L42" s="12">
        <v>7</v>
      </c>
      <c r="M42" s="68">
        <f t="shared" ref="M42" si="30">(L42-K42)/K42</f>
        <v>2.5</v>
      </c>
    </row>
    <row r="43" spans="1:13" ht="18" x14ac:dyDescent="0.35">
      <c r="A43" s="20" t="s">
        <v>12</v>
      </c>
      <c r="B43" s="11">
        <v>1</v>
      </c>
      <c r="C43" s="12">
        <v>1</v>
      </c>
      <c r="D43" s="12">
        <v>8</v>
      </c>
      <c r="E43" s="61">
        <f t="shared" si="26"/>
        <v>7</v>
      </c>
      <c r="F43" s="11">
        <v>3</v>
      </c>
      <c r="G43" s="12">
        <v>3</v>
      </c>
      <c r="H43" s="12">
        <v>4</v>
      </c>
      <c r="I43" s="61">
        <f>(H43-G43)/G43</f>
        <v>0.33333333333333331</v>
      </c>
      <c r="J43" s="11">
        <v>3</v>
      </c>
      <c r="K43" s="12">
        <v>1</v>
      </c>
      <c r="L43" s="12">
        <v>4</v>
      </c>
      <c r="M43" s="68">
        <f>(L43-K43)/K43</f>
        <v>3</v>
      </c>
    </row>
    <row r="44" spans="1:13" ht="18" x14ac:dyDescent="0.35">
      <c r="A44" s="20" t="s">
        <v>13</v>
      </c>
      <c r="B44" s="11">
        <v>11</v>
      </c>
      <c r="C44" s="12">
        <v>13</v>
      </c>
      <c r="D44" s="12">
        <v>18</v>
      </c>
      <c r="E44" s="61">
        <f t="shared" si="26"/>
        <v>0.38461538461538464</v>
      </c>
      <c r="F44" s="11">
        <v>9</v>
      </c>
      <c r="G44" s="12">
        <v>4</v>
      </c>
      <c r="H44" s="12">
        <v>11</v>
      </c>
      <c r="I44" s="61">
        <f t="shared" ref="I44:I46" si="31">(H44-G44)/G44</f>
        <v>1.75</v>
      </c>
      <c r="J44" s="11">
        <v>5</v>
      </c>
      <c r="K44" s="12">
        <v>6</v>
      </c>
      <c r="L44" s="12">
        <v>6</v>
      </c>
      <c r="M44" s="68">
        <f t="shared" ref="M44:M46" si="32">(L44-K44)/K44</f>
        <v>0</v>
      </c>
    </row>
    <row r="45" spans="1:13" ht="18" x14ac:dyDescent="0.35">
      <c r="A45" s="20" t="s">
        <v>14</v>
      </c>
      <c r="B45" s="11">
        <v>46</v>
      </c>
      <c r="C45" s="12">
        <v>64</v>
      </c>
      <c r="D45" s="12">
        <v>108</v>
      </c>
      <c r="E45" s="61">
        <f t="shared" si="26"/>
        <v>0.6875</v>
      </c>
      <c r="F45" s="11">
        <v>15</v>
      </c>
      <c r="G45" s="12">
        <v>22</v>
      </c>
      <c r="H45" s="12">
        <v>20</v>
      </c>
      <c r="I45" s="61">
        <f t="shared" si="31"/>
        <v>-9.0909090909090912E-2</v>
      </c>
      <c r="J45" s="11">
        <v>0</v>
      </c>
      <c r="K45" s="12">
        <v>4</v>
      </c>
      <c r="L45" s="12">
        <v>4</v>
      </c>
      <c r="M45" s="68">
        <f t="shared" si="32"/>
        <v>0</v>
      </c>
    </row>
    <row r="46" spans="1:13" ht="18" x14ac:dyDescent="0.35">
      <c r="A46" s="21" t="s">
        <v>15</v>
      </c>
      <c r="B46" s="17">
        <v>1558</v>
      </c>
      <c r="C46" s="18">
        <v>1610</v>
      </c>
      <c r="D46" s="18">
        <v>1520</v>
      </c>
      <c r="E46" s="60">
        <f t="shared" si="26"/>
        <v>-5.5900621118012424E-2</v>
      </c>
      <c r="F46" s="17">
        <v>577</v>
      </c>
      <c r="G46" s="18">
        <v>680</v>
      </c>
      <c r="H46" s="18">
        <v>662</v>
      </c>
      <c r="I46" s="60">
        <f t="shared" si="31"/>
        <v>-2.6470588235294117E-2</v>
      </c>
      <c r="J46" s="17">
        <v>240</v>
      </c>
      <c r="K46" s="18">
        <v>247</v>
      </c>
      <c r="L46" s="18">
        <v>330</v>
      </c>
      <c r="M46" s="67">
        <f t="shared" si="32"/>
        <v>0.33603238866396762</v>
      </c>
    </row>
    <row r="47" spans="1:13" s="2" customFormat="1" ht="18" x14ac:dyDescent="0.35">
      <c r="A47" s="20"/>
      <c r="B47" s="8"/>
      <c r="C47" s="9"/>
      <c r="D47" s="9"/>
      <c r="E47" s="62"/>
      <c r="F47" s="12"/>
      <c r="G47" s="12"/>
      <c r="H47" s="12"/>
      <c r="I47" s="61"/>
      <c r="J47" s="12"/>
      <c r="K47" s="12"/>
      <c r="L47" s="12"/>
      <c r="M47" s="68"/>
    </row>
    <row r="48" spans="1:13" s="2" customFormat="1" ht="18" x14ac:dyDescent="0.35">
      <c r="A48" s="54" t="s">
        <v>28</v>
      </c>
      <c r="B48" s="14">
        <f>B37+B38+B39+B40+B41+B45</f>
        <v>255</v>
      </c>
      <c r="C48" s="15">
        <f t="shared" ref="C48:D48" si="33">C37+C38+C39+C40+C41+C45</f>
        <v>405</v>
      </c>
      <c r="D48" s="15">
        <f t="shared" si="33"/>
        <v>492</v>
      </c>
      <c r="E48" s="56">
        <f>(D48-C48)/C48</f>
        <v>0.21481481481481482</v>
      </c>
      <c r="F48" s="14">
        <f>F37+F38+F39+F40+F41+F45</f>
        <v>102</v>
      </c>
      <c r="G48" s="15">
        <f t="shared" ref="G48:H48" si="34">G37+G38+G39+G40+G41+G45</f>
        <v>124</v>
      </c>
      <c r="H48" s="15">
        <f t="shared" si="34"/>
        <v>124</v>
      </c>
      <c r="I48" s="56">
        <f>(H48-G48)/G48</f>
        <v>0</v>
      </c>
      <c r="J48" s="14">
        <f>J37+J38+J39+J40+J41+J45</f>
        <v>25</v>
      </c>
      <c r="K48" s="15">
        <f t="shared" ref="K48:L48" si="35">K37+K38+K39+K40+K41+K45</f>
        <v>32</v>
      </c>
      <c r="L48" s="15">
        <f t="shared" si="35"/>
        <v>35</v>
      </c>
      <c r="M48" s="56">
        <f>(L48-K48)/K48</f>
        <v>9.375E-2</v>
      </c>
    </row>
    <row r="49" spans="1:13" s="2" customFormat="1" ht="18" x14ac:dyDescent="0.35">
      <c r="A49" s="55" t="s">
        <v>29</v>
      </c>
      <c r="B49" s="50">
        <f>SUM(B48/B32)</f>
        <v>0.13881328252585737</v>
      </c>
      <c r="C49" s="51">
        <f t="shared" ref="C49:D49" si="36">SUM(C48/C32)</f>
        <v>0.19901719901719903</v>
      </c>
      <c r="D49" s="63">
        <f t="shared" si="36"/>
        <v>0.23964929371651242</v>
      </c>
      <c r="E49" s="60"/>
      <c r="F49" s="50">
        <f t="shared" ref="F49:H49" si="37">SUM(F48/F32)</f>
        <v>0.14571428571428571</v>
      </c>
      <c r="G49" s="51">
        <f t="shared" si="37"/>
        <v>0.15158924205378974</v>
      </c>
      <c r="H49" s="63">
        <f t="shared" si="37"/>
        <v>0.15442092154420922</v>
      </c>
      <c r="I49" s="60"/>
      <c r="J49" s="51">
        <f t="shared" ref="J49:L49" si="38">SUM(J48/J32)</f>
        <v>8.8967971530249115E-2</v>
      </c>
      <c r="K49" s="51">
        <f t="shared" si="38"/>
        <v>0.1111111111111111</v>
      </c>
      <c r="L49" s="63">
        <f t="shared" si="38"/>
        <v>9.1623036649214659E-2</v>
      </c>
      <c r="M49" s="60"/>
    </row>
    <row r="50" spans="1:13" ht="18" x14ac:dyDescent="0.35">
      <c r="A50" s="10"/>
      <c r="B50" s="11"/>
      <c r="C50" s="12"/>
      <c r="D50" s="12"/>
      <c r="E50" s="59"/>
      <c r="F50" s="11"/>
      <c r="G50" s="12"/>
      <c r="H50" s="12"/>
      <c r="I50" s="59"/>
      <c r="J50" s="11"/>
      <c r="K50" s="12"/>
      <c r="L50" s="12"/>
      <c r="M50" s="65"/>
    </row>
    <row r="51" spans="1:13" ht="18" x14ac:dyDescent="0.35">
      <c r="A51" s="19" t="s">
        <v>17</v>
      </c>
      <c r="B51" s="14">
        <v>1723</v>
      </c>
      <c r="C51" s="15">
        <v>1915</v>
      </c>
      <c r="D51" s="15">
        <v>1904</v>
      </c>
      <c r="E51" s="56">
        <f>(D51-C51)/C51</f>
        <v>-5.7441253263707569E-3</v>
      </c>
      <c r="F51" s="14">
        <v>668</v>
      </c>
      <c r="G51" s="15">
        <v>770</v>
      </c>
      <c r="H51" s="15">
        <v>765</v>
      </c>
      <c r="I51" s="56">
        <f t="shared" ref="I51:I52" si="39">(H51-G51)/G51</f>
        <v>-6.4935064935064939E-3</v>
      </c>
      <c r="J51" s="14">
        <v>231</v>
      </c>
      <c r="K51" s="15">
        <v>225</v>
      </c>
      <c r="L51" s="15">
        <v>317</v>
      </c>
      <c r="M51" s="66">
        <f t="shared" ref="M51:M52" si="40">(L51-K51)/K51</f>
        <v>0.40888888888888891</v>
      </c>
    </row>
    <row r="52" spans="1:13" ht="18" x14ac:dyDescent="0.35">
      <c r="A52" s="21" t="s">
        <v>16</v>
      </c>
      <c r="B52" s="17">
        <v>114</v>
      </c>
      <c r="C52" s="18">
        <v>120</v>
      </c>
      <c r="D52" s="18">
        <v>149</v>
      </c>
      <c r="E52" s="60">
        <f t="shared" ref="E52" si="41">(D52-C52)/C52</f>
        <v>0.24166666666666667</v>
      </c>
      <c r="F52" s="17">
        <v>32</v>
      </c>
      <c r="G52" s="18">
        <v>48</v>
      </c>
      <c r="H52" s="18">
        <v>38</v>
      </c>
      <c r="I52" s="60">
        <f t="shared" si="39"/>
        <v>-0.20833333333333334</v>
      </c>
      <c r="J52" s="17">
        <v>50</v>
      </c>
      <c r="K52" s="18">
        <v>63</v>
      </c>
      <c r="L52" s="18">
        <v>65</v>
      </c>
      <c r="M52" s="67">
        <f t="shared" si="40"/>
        <v>3.1746031746031744E-2</v>
      </c>
    </row>
    <row r="53" spans="1:13" ht="18" x14ac:dyDescent="0.35">
      <c r="A53" s="10"/>
      <c r="B53" s="22"/>
      <c r="C53" s="23"/>
      <c r="D53" s="23"/>
      <c r="E53" s="64"/>
      <c r="F53" s="22"/>
      <c r="G53" s="23"/>
      <c r="H53" s="23"/>
      <c r="I53" s="64"/>
      <c r="J53" s="22"/>
      <c r="K53" s="23"/>
      <c r="L53" s="23"/>
      <c r="M53" s="24"/>
    </row>
    <row r="54" spans="1:13" ht="18" x14ac:dyDescent="0.35">
      <c r="A54" s="54" t="s">
        <v>21</v>
      </c>
      <c r="B54" s="14">
        <v>424</v>
      </c>
      <c r="C54" s="15">
        <v>578</v>
      </c>
      <c r="D54" s="15">
        <v>704</v>
      </c>
      <c r="E54" s="56">
        <f>(D54-C54)/C54</f>
        <v>0.2179930795847751</v>
      </c>
      <c r="F54" s="14">
        <v>192</v>
      </c>
      <c r="G54" s="15">
        <v>304</v>
      </c>
      <c r="H54" s="15">
        <v>291</v>
      </c>
      <c r="I54" s="56">
        <f>(H54-G54)/G54</f>
        <v>-4.2763157894736843E-2</v>
      </c>
      <c r="J54" s="14"/>
      <c r="K54" s="15"/>
      <c r="L54" s="15"/>
      <c r="M54" s="56"/>
    </row>
    <row r="55" spans="1:13" s="2" customFormat="1" ht="18" x14ac:dyDescent="0.35">
      <c r="A55" s="55" t="s">
        <v>30</v>
      </c>
      <c r="B55" s="50">
        <f>SUM(B54/B32)</f>
        <v>0.23081110506260208</v>
      </c>
      <c r="C55" s="51">
        <f t="shared" ref="C55:D55" si="42">SUM(C54/C32)</f>
        <v>0.28402948402948403</v>
      </c>
      <c r="D55" s="63">
        <f t="shared" si="42"/>
        <v>0.34291281052118849</v>
      </c>
      <c r="E55" s="63"/>
      <c r="F55" s="50">
        <f>SUM(F54/F32)</f>
        <v>0.2742857142857143</v>
      </c>
      <c r="G55" s="51">
        <f t="shared" ref="G55:H55" si="43">SUM(G54/G32)</f>
        <v>0.37163814180929094</v>
      </c>
      <c r="H55" s="63">
        <f t="shared" si="43"/>
        <v>0.36239103362391034</v>
      </c>
      <c r="I55" s="63"/>
      <c r="J55" s="50"/>
      <c r="K55" s="51"/>
      <c r="L55" s="63"/>
      <c r="M55" s="60"/>
    </row>
  </sheetData>
  <mergeCells count="8">
    <mergeCell ref="A1:M1"/>
    <mergeCell ref="A29:M29"/>
    <mergeCell ref="B30:E30"/>
    <mergeCell ref="F30:I30"/>
    <mergeCell ref="J30:M30"/>
    <mergeCell ref="J2:M2"/>
    <mergeCell ref="B2:E2"/>
    <mergeCell ref="F2:I2"/>
  </mergeCells>
  <printOptions horizontalCentered="1" verticalCentered="1"/>
  <pageMargins left="0.25" right="0.25" top="0.5" bottom="0.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M27"/>
    </sheetView>
  </sheetViews>
  <sheetFormatPr defaultRowHeight="14.4" x14ac:dyDescent="0.3"/>
  <cols>
    <col min="1" max="1" width="49" bestFit="1" customWidth="1"/>
    <col min="2" max="4" width="11.33203125" bestFit="1" customWidth="1"/>
    <col min="5" max="5" width="12" bestFit="1" customWidth="1"/>
    <col min="6" max="8" width="11.33203125" bestFit="1" customWidth="1"/>
    <col min="9" max="9" width="12.109375" customWidth="1"/>
    <col min="11" max="12" width="11.33203125" bestFit="1" customWidth="1"/>
    <col min="13" max="13" width="12" bestFit="1" customWidth="1"/>
  </cols>
  <sheetData>
    <row r="1" spans="1:13" s="2" customFormat="1" ht="27" thickBot="1" x14ac:dyDescent="0.45">
      <c r="A1" s="83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2" customFormat="1" ht="18.75" x14ac:dyDescent="0.3">
      <c r="A2" s="3"/>
      <c r="B2" s="86" t="s">
        <v>18</v>
      </c>
      <c r="C2" s="87"/>
      <c r="D2" s="87"/>
      <c r="E2" s="88"/>
      <c r="F2" s="86" t="s">
        <v>25</v>
      </c>
      <c r="G2" s="87"/>
      <c r="H2" s="87"/>
      <c r="I2" s="88"/>
      <c r="J2" s="86" t="s">
        <v>24</v>
      </c>
      <c r="K2" s="87"/>
      <c r="L2" s="87"/>
      <c r="M2" s="89"/>
    </row>
    <row r="3" spans="1:13" s="2" customFormat="1" ht="18.75" x14ac:dyDescent="0.3">
      <c r="A3" s="4"/>
      <c r="B3" s="52" t="s">
        <v>0</v>
      </c>
      <c r="C3" s="52" t="s">
        <v>1</v>
      </c>
      <c r="D3" s="57" t="s">
        <v>2</v>
      </c>
      <c r="E3" s="57" t="s">
        <v>22</v>
      </c>
      <c r="F3" s="52" t="s">
        <v>0</v>
      </c>
      <c r="G3" s="52" t="s">
        <v>1</v>
      </c>
      <c r="H3" s="57" t="s">
        <v>2</v>
      </c>
      <c r="I3" s="57" t="s">
        <v>22</v>
      </c>
      <c r="J3" s="52" t="s">
        <v>0</v>
      </c>
      <c r="K3" s="52" t="s">
        <v>1</v>
      </c>
      <c r="L3" s="57" t="s">
        <v>2</v>
      </c>
      <c r="M3" s="57" t="s">
        <v>22</v>
      </c>
    </row>
    <row r="4" spans="1:13" s="2" customFormat="1" ht="18.75" x14ac:dyDescent="0.3">
      <c r="A4" s="7" t="s">
        <v>3</v>
      </c>
      <c r="B4" s="53">
        <v>1837</v>
      </c>
      <c r="C4" s="53">
        <v>2035</v>
      </c>
      <c r="D4" s="53">
        <v>2053</v>
      </c>
      <c r="E4" s="58">
        <f>(D4-C4)/C4</f>
        <v>8.8452088452088459E-3</v>
      </c>
      <c r="F4" s="53">
        <v>700</v>
      </c>
      <c r="G4" s="53">
        <v>818</v>
      </c>
      <c r="H4" s="53">
        <v>803</v>
      </c>
      <c r="I4" s="58">
        <f>(H4-G4)/G4</f>
        <v>-1.8337408312958436E-2</v>
      </c>
      <c r="J4" s="53">
        <v>281</v>
      </c>
      <c r="K4" s="53">
        <v>288</v>
      </c>
      <c r="L4" s="53">
        <v>385</v>
      </c>
      <c r="M4" s="58">
        <f>(L4-K4)/K4</f>
        <v>0.33680555555555558</v>
      </c>
    </row>
    <row r="5" spans="1:13" s="2" customFormat="1" ht="18.75" x14ac:dyDescent="0.3">
      <c r="A5" s="10"/>
      <c r="B5" s="11"/>
      <c r="C5" s="12"/>
      <c r="D5" s="12"/>
      <c r="E5" s="59"/>
      <c r="F5" s="11"/>
      <c r="G5" s="12"/>
      <c r="H5" s="12"/>
      <c r="I5" s="59"/>
      <c r="J5" s="11"/>
      <c r="K5" s="12"/>
      <c r="L5" s="12"/>
      <c r="M5" s="65"/>
    </row>
    <row r="6" spans="1:13" s="2" customFormat="1" ht="18.75" x14ac:dyDescent="0.3">
      <c r="A6" s="13" t="s">
        <v>5</v>
      </c>
      <c r="B6" s="14">
        <v>1068</v>
      </c>
      <c r="C6" s="15">
        <v>1145</v>
      </c>
      <c r="D6" s="15">
        <v>1167</v>
      </c>
      <c r="E6" s="56">
        <f>(D6-C6)/C6</f>
        <v>1.9213973799126639E-2</v>
      </c>
      <c r="F6" s="14">
        <v>337</v>
      </c>
      <c r="G6" s="15">
        <v>415</v>
      </c>
      <c r="H6" s="15">
        <v>424</v>
      </c>
      <c r="I6" s="56">
        <f t="shared" ref="I6:I7" si="0">(H6-G6)/G6</f>
        <v>2.1686746987951807E-2</v>
      </c>
      <c r="J6" s="14">
        <v>202</v>
      </c>
      <c r="K6" s="15">
        <v>222</v>
      </c>
      <c r="L6" s="15">
        <v>283</v>
      </c>
      <c r="M6" s="66">
        <f t="shared" ref="M6:M7" si="1">(L6-K6)/K6</f>
        <v>0.2747747747747748</v>
      </c>
    </row>
    <row r="7" spans="1:13" s="2" customFormat="1" ht="18.75" x14ac:dyDescent="0.3">
      <c r="A7" s="16" t="s">
        <v>4</v>
      </c>
      <c r="B7" s="17">
        <v>769</v>
      </c>
      <c r="C7" s="18">
        <v>890</v>
      </c>
      <c r="D7" s="18">
        <v>886</v>
      </c>
      <c r="E7" s="60">
        <f t="shared" ref="E7" si="2">(D7-C7)/C7</f>
        <v>-4.4943820224719105E-3</v>
      </c>
      <c r="F7" s="17">
        <v>363</v>
      </c>
      <c r="G7" s="18">
        <v>403</v>
      </c>
      <c r="H7" s="18">
        <v>379</v>
      </c>
      <c r="I7" s="60">
        <f t="shared" si="0"/>
        <v>-5.9553349875930521E-2</v>
      </c>
      <c r="J7" s="17">
        <v>79</v>
      </c>
      <c r="K7" s="18">
        <v>66</v>
      </c>
      <c r="L7" s="18">
        <v>102</v>
      </c>
      <c r="M7" s="67">
        <f t="shared" si="1"/>
        <v>0.54545454545454541</v>
      </c>
    </row>
    <row r="8" spans="1:13" s="2" customFormat="1" ht="18.75" x14ac:dyDescent="0.3">
      <c r="A8" s="10"/>
      <c r="B8" s="11"/>
      <c r="C8" s="12"/>
      <c r="D8" s="12"/>
      <c r="E8" s="59"/>
      <c r="F8" s="11"/>
      <c r="G8" s="12"/>
      <c r="H8" s="12"/>
      <c r="I8" s="59"/>
      <c r="J8" s="11"/>
      <c r="K8" s="12"/>
      <c r="L8" s="12"/>
      <c r="M8" s="65"/>
    </row>
    <row r="9" spans="1:13" s="2" customFormat="1" ht="18.75" x14ac:dyDescent="0.3">
      <c r="A9" s="19" t="s">
        <v>6</v>
      </c>
      <c r="B9" s="14">
        <v>15</v>
      </c>
      <c r="C9" s="15">
        <v>9</v>
      </c>
      <c r="D9" s="15">
        <v>3</v>
      </c>
      <c r="E9" s="56">
        <f t="shared" ref="E9:E18" si="3">(D9-C9)/C9</f>
        <v>-0.66666666666666663</v>
      </c>
      <c r="F9" s="14">
        <v>3</v>
      </c>
      <c r="G9" s="15">
        <v>3</v>
      </c>
      <c r="H9" s="15">
        <v>1</v>
      </c>
      <c r="I9" s="56">
        <f t="shared" ref="I9:I12" si="4">(H9-G9)/G9</f>
        <v>-0.66666666666666663</v>
      </c>
      <c r="J9" s="14">
        <v>1</v>
      </c>
      <c r="K9" s="15">
        <v>2</v>
      </c>
      <c r="L9" s="15">
        <v>0</v>
      </c>
      <c r="M9" s="66">
        <f t="shared" ref="M9:M12" si="5">(L9-K9)/K9</f>
        <v>-1</v>
      </c>
    </row>
    <row r="10" spans="1:13" s="2" customFormat="1" ht="18.75" x14ac:dyDescent="0.3">
      <c r="A10" s="20" t="s">
        <v>7</v>
      </c>
      <c r="B10" s="11">
        <v>30</v>
      </c>
      <c r="C10" s="12">
        <v>48</v>
      </c>
      <c r="D10" s="12">
        <v>42</v>
      </c>
      <c r="E10" s="61">
        <f t="shared" si="3"/>
        <v>-0.125</v>
      </c>
      <c r="F10" s="11">
        <v>9</v>
      </c>
      <c r="G10" s="12">
        <v>15</v>
      </c>
      <c r="H10" s="12">
        <v>14</v>
      </c>
      <c r="I10" s="61">
        <f t="shared" si="4"/>
        <v>-6.6666666666666666E-2</v>
      </c>
      <c r="J10" s="11">
        <v>2</v>
      </c>
      <c r="K10" s="12">
        <v>5</v>
      </c>
      <c r="L10" s="12">
        <v>3</v>
      </c>
      <c r="M10" s="68">
        <f t="shared" si="5"/>
        <v>-0.4</v>
      </c>
    </row>
    <row r="11" spans="1:13" s="2" customFormat="1" ht="18.75" x14ac:dyDescent="0.3">
      <c r="A11" s="20" t="s">
        <v>8</v>
      </c>
      <c r="B11" s="11">
        <v>98</v>
      </c>
      <c r="C11" s="12">
        <v>190</v>
      </c>
      <c r="D11" s="12">
        <v>197</v>
      </c>
      <c r="E11" s="61">
        <f t="shared" si="3"/>
        <v>3.6842105263157891E-2</v>
      </c>
      <c r="F11" s="11">
        <v>59</v>
      </c>
      <c r="G11" s="12">
        <v>63</v>
      </c>
      <c r="H11" s="12">
        <v>63</v>
      </c>
      <c r="I11" s="61">
        <f t="shared" si="4"/>
        <v>0</v>
      </c>
      <c r="J11" s="11">
        <v>18</v>
      </c>
      <c r="K11" s="12">
        <v>17</v>
      </c>
      <c r="L11" s="12">
        <v>22</v>
      </c>
      <c r="M11" s="68">
        <f t="shared" si="5"/>
        <v>0.29411764705882354</v>
      </c>
    </row>
    <row r="12" spans="1:13" s="2" customFormat="1" ht="18.75" x14ac:dyDescent="0.3">
      <c r="A12" s="20" t="s">
        <v>9</v>
      </c>
      <c r="B12" s="11">
        <v>56</v>
      </c>
      <c r="C12" s="12">
        <v>82</v>
      </c>
      <c r="D12" s="12">
        <v>139</v>
      </c>
      <c r="E12" s="61">
        <f t="shared" si="3"/>
        <v>0.69512195121951215</v>
      </c>
      <c r="F12" s="11">
        <v>14</v>
      </c>
      <c r="G12" s="12">
        <v>20</v>
      </c>
      <c r="H12" s="12">
        <v>26</v>
      </c>
      <c r="I12" s="61">
        <f t="shared" si="4"/>
        <v>0.3</v>
      </c>
      <c r="J12" s="11">
        <v>3</v>
      </c>
      <c r="K12" s="12">
        <v>3</v>
      </c>
      <c r="L12" s="12">
        <v>5</v>
      </c>
      <c r="M12" s="68">
        <f t="shared" si="5"/>
        <v>0.66666666666666663</v>
      </c>
    </row>
    <row r="13" spans="1:13" s="2" customFormat="1" ht="18.75" x14ac:dyDescent="0.3">
      <c r="A13" s="20" t="s">
        <v>10</v>
      </c>
      <c r="B13" s="11">
        <v>10</v>
      </c>
      <c r="C13" s="12">
        <v>12</v>
      </c>
      <c r="D13" s="12">
        <v>3</v>
      </c>
      <c r="E13" s="61">
        <f t="shared" si="3"/>
        <v>-0.75</v>
      </c>
      <c r="F13" s="11">
        <v>2</v>
      </c>
      <c r="G13" s="12">
        <v>1</v>
      </c>
      <c r="H13" s="12">
        <v>0</v>
      </c>
      <c r="I13" s="61">
        <f>(H13-G13)/G13</f>
        <v>-1</v>
      </c>
      <c r="J13" s="11">
        <v>1</v>
      </c>
      <c r="K13" s="12">
        <v>1</v>
      </c>
      <c r="L13" s="12">
        <v>1</v>
      </c>
      <c r="M13" s="68">
        <f>(L13-K13)/K13</f>
        <v>0</v>
      </c>
    </row>
    <row r="14" spans="1:13" s="2" customFormat="1" ht="18.75" x14ac:dyDescent="0.3">
      <c r="A14" s="20" t="s">
        <v>11</v>
      </c>
      <c r="B14" s="11">
        <v>12</v>
      </c>
      <c r="C14" s="12">
        <v>6</v>
      </c>
      <c r="D14" s="12">
        <v>15</v>
      </c>
      <c r="E14" s="61">
        <f t="shared" si="3"/>
        <v>1.5</v>
      </c>
      <c r="F14" s="11">
        <v>9</v>
      </c>
      <c r="G14" s="12">
        <v>7</v>
      </c>
      <c r="H14" s="12">
        <v>2</v>
      </c>
      <c r="I14" s="61">
        <f t="shared" ref="I14" si="6">(H14-G14)/G14</f>
        <v>-0.7142857142857143</v>
      </c>
      <c r="J14" s="11">
        <v>8</v>
      </c>
      <c r="K14" s="12">
        <v>2</v>
      </c>
      <c r="L14" s="12">
        <v>7</v>
      </c>
      <c r="M14" s="68">
        <f t="shared" ref="M14" si="7">(L14-K14)/K14</f>
        <v>2.5</v>
      </c>
    </row>
    <row r="15" spans="1:13" s="2" customFormat="1" ht="18.75" x14ac:dyDescent="0.3">
      <c r="A15" s="20" t="s">
        <v>12</v>
      </c>
      <c r="B15" s="11">
        <v>1</v>
      </c>
      <c r="C15" s="12">
        <v>1</v>
      </c>
      <c r="D15" s="12">
        <v>8</v>
      </c>
      <c r="E15" s="61">
        <f t="shared" si="3"/>
        <v>7</v>
      </c>
      <c r="F15" s="11">
        <v>3</v>
      </c>
      <c r="G15" s="12">
        <v>3</v>
      </c>
      <c r="H15" s="12">
        <v>4</v>
      </c>
      <c r="I15" s="61">
        <f>(H15-G15)/G15</f>
        <v>0.33333333333333331</v>
      </c>
      <c r="J15" s="11">
        <v>3</v>
      </c>
      <c r="K15" s="12">
        <v>1</v>
      </c>
      <c r="L15" s="12">
        <v>4</v>
      </c>
      <c r="M15" s="68">
        <f>(L15-K15)/K15</f>
        <v>3</v>
      </c>
    </row>
    <row r="16" spans="1:13" s="2" customFormat="1" ht="18" x14ac:dyDescent="0.35">
      <c r="A16" s="20" t="s">
        <v>13</v>
      </c>
      <c r="B16" s="11">
        <v>11</v>
      </c>
      <c r="C16" s="12">
        <v>13</v>
      </c>
      <c r="D16" s="12">
        <v>18</v>
      </c>
      <c r="E16" s="61">
        <f t="shared" si="3"/>
        <v>0.38461538461538464</v>
      </c>
      <c r="F16" s="11">
        <v>9</v>
      </c>
      <c r="G16" s="12">
        <v>4</v>
      </c>
      <c r="H16" s="12">
        <v>11</v>
      </c>
      <c r="I16" s="61">
        <f t="shared" ref="I16:I18" si="8">(H16-G16)/G16</f>
        <v>1.75</v>
      </c>
      <c r="J16" s="11">
        <v>5</v>
      </c>
      <c r="K16" s="12">
        <v>6</v>
      </c>
      <c r="L16" s="12">
        <v>6</v>
      </c>
      <c r="M16" s="68">
        <f t="shared" ref="M16:M18" si="9">(L16-K16)/K16</f>
        <v>0</v>
      </c>
    </row>
    <row r="17" spans="1:13" s="2" customFormat="1" ht="18" x14ac:dyDescent="0.35">
      <c r="A17" s="20" t="s">
        <v>14</v>
      </c>
      <c r="B17" s="11">
        <v>46</v>
      </c>
      <c r="C17" s="12">
        <v>64</v>
      </c>
      <c r="D17" s="12">
        <v>108</v>
      </c>
      <c r="E17" s="61">
        <f t="shared" si="3"/>
        <v>0.6875</v>
      </c>
      <c r="F17" s="11">
        <v>15</v>
      </c>
      <c r="G17" s="12">
        <v>22</v>
      </c>
      <c r="H17" s="12">
        <v>20</v>
      </c>
      <c r="I17" s="61">
        <f t="shared" si="8"/>
        <v>-9.0909090909090912E-2</v>
      </c>
      <c r="J17" s="11">
        <v>0</v>
      </c>
      <c r="K17" s="12">
        <v>4</v>
      </c>
      <c r="L17" s="12">
        <v>4</v>
      </c>
      <c r="M17" s="68">
        <f t="shared" si="9"/>
        <v>0</v>
      </c>
    </row>
    <row r="18" spans="1:13" s="2" customFormat="1" ht="18" x14ac:dyDescent="0.35">
      <c r="A18" s="21" t="s">
        <v>15</v>
      </c>
      <c r="B18" s="17">
        <v>1558</v>
      </c>
      <c r="C18" s="18">
        <v>1610</v>
      </c>
      <c r="D18" s="18">
        <v>1520</v>
      </c>
      <c r="E18" s="60">
        <f t="shared" si="3"/>
        <v>-5.5900621118012424E-2</v>
      </c>
      <c r="F18" s="17">
        <v>577</v>
      </c>
      <c r="G18" s="18">
        <v>680</v>
      </c>
      <c r="H18" s="18">
        <v>662</v>
      </c>
      <c r="I18" s="60">
        <f t="shared" si="8"/>
        <v>-2.6470588235294117E-2</v>
      </c>
      <c r="J18" s="17">
        <v>240</v>
      </c>
      <c r="K18" s="18">
        <v>247</v>
      </c>
      <c r="L18" s="18">
        <v>333</v>
      </c>
      <c r="M18" s="67">
        <f t="shared" si="9"/>
        <v>0.34817813765182187</v>
      </c>
    </row>
    <row r="19" spans="1:13" s="2" customFormat="1" ht="18" x14ac:dyDescent="0.35">
      <c r="A19" s="20"/>
      <c r="B19" s="8"/>
      <c r="C19" s="9"/>
      <c r="D19" s="9"/>
      <c r="E19" s="62"/>
      <c r="F19" s="12"/>
      <c r="G19" s="12"/>
      <c r="H19" s="12"/>
      <c r="I19" s="61"/>
      <c r="J19" s="12"/>
      <c r="K19" s="12"/>
      <c r="L19" s="12"/>
      <c r="M19" s="68"/>
    </row>
    <row r="20" spans="1:13" s="2" customFormat="1" ht="18" x14ac:dyDescent="0.35">
      <c r="A20" s="54" t="s">
        <v>28</v>
      </c>
      <c r="B20" s="14">
        <f>B9+B10+B11+B12+B13+B17</f>
        <v>255</v>
      </c>
      <c r="C20" s="15">
        <f t="shared" ref="C20:D20" si="10">C9+C10+C11+C12+C13+C17</f>
        <v>405</v>
      </c>
      <c r="D20" s="15">
        <f t="shared" si="10"/>
        <v>492</v>
      </c>
      <c r="E20" s="56">
        <f>(D20-C20)/C20</f>
        <v>0.21481481481481482</v>
      </c>
      <c r="F20" s="14">
        <f>F9+F10+F11+F12+F13+F17</f>
        <v>102</v>
      </c>
      <c r="G20" s="15">
        <f t="shared" ref="G20:H20" si="11">G9+G10+G11+G12+G13+G17</f>
        <v>124</v>
      </c>
      <c r="H20" s="15">
        <f t="shared" si="11"/>
        <v>124</v>
      </c>
      <c r="I20" s="56">
        <f>(H20-G20)/G20</f>
        <v>0</v>
      </c>
      <c r="J20" s="14">
        <f>J9+J10+J11+J12+J13+J17</f>
        <v>25</v>
      </c>
      <c r="K20" s="15">
        <f t="shared" ref="K20:L20" si="12">K9+K10+K11+K12+K13+K17</f>
        <v>32</v>
      </c>
      <c r="L20" s="15">
        <f t="shared" si="12"/>
        <v>35</v>
      </c>
      <c r="M20" s="56">
        <f>(L20-K20)/K20</f>
        <v>9.375E-2</v>
      </c>
    </row>
    <row r="21" spans="1:13" s="2" customFormat="1" ht="18" x14ac:dyDescent="0.35">
      <c r="A21" s="55" t="s">
        <v>29</v>
      </c>
      <c r="B21" s="50">
        <f>SUM(B20/B4)</f>
        <v>0.13881328252585737</v>
      </c>
      <c r="C21" s="51">
        <f t="shared" ref="C21:D21" si="13">SUM(C20/C4)</f>
        <v>0.19901719901719903</v>
      </c>
      <c r="D21" s="63">
        <f t="shared" si="13"/>
        <v>0.23964929371651242</v>
      </c>
      <c r="E21" s="60"/>
      <c r="F21" s="50">
        <f t="shared" ref="F21:H21" si="14">SUM(F20/F4)</f>
        <v>0.14571428571428571</v>
      </c>
      <c r="G21" s="51">
        <f t="shared" si="14"/>
        <v>0.15158924205378974</v>
      </c>
      <c r="H21" s="63">
        <f t="shared" si="14"/>
        <v>0.15442092154420922</v>
      </c>
      <c r="I21" s="60"/>
      <c r="J21" s="51">
        <f t="shared" ref="J21:L21" si="15">SUM(J20/J4)</f>
        <v>8.8967971530249115E-2</v>
      </c>
      <c r="K21" s="51">
        <f t="shared" si="15"/>
        <v>0.1111111111111111</v>
      </c>
      <c r="L21" s="63">
        <f t="shared" si="15"/>
        <v>9.0909090909090912E-2</v>
      </c>
      <c r="M21" s="60"/>
    </row>
    <row r="22" spans="1:13" s="2" customFormat="1" ht="18" x14ac:dyDescent="0.35">
      <c r="A22" s="10"/>
      <c r="B22" s="11"/>
      <c r="C22" s="12"/>
      <c r="D22" s="12"/>
      <c r="E22" s="59"/>
      <c r="F22" s="11"/>
      <c r="G22" s="12"/>
      <c r="H22" s="12"/>
      <c r="I22" s="59"/>
      <c r="J22" s="11"/>
      <c r="K22" s="12"/>
      <c r="L22" s="12"/>
      <c r="M22" s="65"/>
    </row>
    <row r="23" spans="1:13" s="2" customFormat="1" ht="18" x14ac:dyDescent="0.35">
      <c r="A23" s="19" t="s">
        <v>17</v>
      </c>
      <c r="B23" s="14">
        <v>1723</v>
      </c>
      <c r="C23" s="15">
        <v>1915</v>
      </c>
      <c r="D23" s="15">
        <v>1904</v>
      </c>
      <c r="E23" s="56">
        <f>(D23-C23)/C23</f>
        <v>-5.7441253263707569E-3</v>
      </c>
      <c r="F23" s="14">
        <v>668</v>
      </c>
      <c r="G23" s="15">
        <v>770</v>
      </c>
      <c r="H23" s="15">
        <v>765</v>
      </c>
      <c r="I23" s="56">
        <f t="shared" ref="I23:I24" si="16">(H23-G23)/G23</f>
        <v>-6.4935064935064939E-3</v>
      </c>
      <c r="J23" s="14">
        <v>231</v>
      </c>
      <c r="K23" s="15">
        <v>225</v>
      </c>
      <c r="L23" s="15">
        <v>320</v>
      </c>
      <c r="M23" s="66">
        <f t="shared" ref="M23:M24" si="17">(L23-K23)/K23</f>
        <v>0.42222222222222222</v>
      </c>
    </row>
    <row r="24" spans="1:13" s="2" customFormat="1" ht="18" x14ac:dyDescent="0.35">
      <c r="A24" s="21" t="s">
        <v>16</v>
      </c>
      <c r="B24" s="17">
        <v>114</v>
      </c>
      <c r="C24" s="18">
        <v>120</v>
      </c>
      <c r="D24" s="18">
        <v>149</v>
      </c>
      <c r="E24" s="60">
        <f t="shared" ref="E24" si="18">(D24-C24)/C24</f>
        <v>0.24166666666666667</v>
      </c>
      <c r="F24" s="17">
        <v>32</v>
      </c>
      <c r="G24" s="18">
        <v>48</v>
      </c>
      <c r="H24" s="18">
        <v>38</v>
      </c>
      <c r="I24" s="60">
        <f t="shared" si="16"/>
        <v>-0.20833333333333334</v>
      </c>
      <c r="J24" s="17">
        <v>50</v>
      </c>
      <c r="K24" s="18">
        <v>63</v>
      </c>
      <c r="L24" s="18">
        <v>65</v>
      </c>
      <c r="M24" s="67">
        <f t="shared" si="17"/>
        <v>3.1746031746031744E-2</v>
      </c>
    </row>
    <row r="25" spans="1:13" s="2" customFormat="1" ht="18" x14ac:dyDescent="0.35">
      <c r="A25" s="10"/>
      <c r="B25" s="22"/>
      <c r="C25" s="23"/>
      <c r="D25" s="23"/>
      <c r="E25" s="64"/>
      <c r="F25" s="22"/>
      <c r="G25" s="23"/>
      <c r="H25" s="23"/>
      <c r="I25" s="64"/>
      <c r="J25" s="22"/>
      <c r="K25" s="23"/>
      <c r="L25" s="23"/>
      <c r="M25" s="24"/>
    </row>
    <row r="26" spans="1:13" s="2" customFormat="1" ht="18" x14ac:dyDescent="0.35">
      <c r="A26" s="54" t="s">
        <v>21</v>
      </c>
      <c r="B26" s="14">
        <v>424</v>
      </c>
      <c r="C26" s="15">
        <v>578</v>
      </c>
      <c r="D26" s="15">
        <v>704</v>
      </c>
      <c r="E26" s="56">
        <f>(D26-C26)/C26</f>
        <v>0.2179930795847751</v>
      </c>
      <c r="F26" s="14">
        <v>192</v>
      </c>
      <c r="G26" s="15">
        <v>304</v>
      </c>
      <c r="H26" s="15">
        <v>291</v>
      </c>
      <c r="I26" s="56">
        <f>(H26-G26)/G26</f>
        <v>-4.2763157894736843E-2</v>
      </c>
      <c r="J26" s="14"/>
      <c r="K26" s="15"/>
      <c r="L26" s="15"/>
      <c r="M26" s="56"/>
    </row>
    <row r="27" spans="1:13" s="2" customFormat="1" ht="18" x14ac:dyDescent="0.35">
      <c r="A27" s="55" t="s">
        <v>30</v>
      </c>
      <c r="B27" s="50">
        <f>SUM(B26/B4)</f>
        <v>0.23081110506260208</v>
      </c>
      <c r="C27" s="51">
        <f t="shared" ref="C27:D27" si="19">SUM(C26/C4)</f>
        <v>0.28402948402948403</v>
      </c>
      <c r="D27" s="63">
        <f t="shared" si="19"/>
        <v>0.34291281052118849</v>
      </c>
      <c r="E27" s="63"/>
      <c r="F27" s="50">
        <f>SUM(F26/F4)</f>
        <v>0.2742857142857143</v>
      </c>
      <c r="G27" s="51">
        <f t="shared" ref="G27:H27" si="20">SUM(G26/G4)</f>
        <v>0.37163814180929094</v>
      </c>
      <c r="H27" s="63">
        <f t="shared" si="20"/>
        <v>0.36239103362391034</v>
      </c>
      <c r="I27" s="63"/>
      <c r="J27" s="50"/>
      <c r="K27" s="51"/>
      <c r="L27" s="63"/>
      <c r="M27" s="60"/>
    </row>
    <row r="28" spans="1:13" s="2" customFormat="1" x14ac:dyDescent="0.3"/>
  </sheetData>
  <mergeCells count="4">
    <mergeCell ref="A1:M1"/>
    <mergeCell ref="B2:E2"/>
    <mergeCell ref="F2:I2"/>
    <mergeCell ref="J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Radford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Allen</dc:creator>
  <cp:lastModifiedBy>Radford University</cp:lastModifiedBy>
  <cp:lastPrinted>2012-08-17T21:31:49Z</cp:lastPrinted>
  <dcterms:created xsi:type="dcterms:W3CDTF">2012-08-14T15:25:47Z</dcterms:created>
  <dcterms:modified xsi:type="dcterms:W3CDTF">2012-10-10T22:10:35Z</dcterms:modified>
</cp:coreProperties>
</file>